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-жадвал" sheetId="1" r:id="rId1"/>
    <sheet name="2 жадвал" sheetId="2" r:id="rId2"/>
    <sheet name="3 жадвал" sheetId="3" r:id="rId3"/>
    <sheet name="4 гурух харажатлари" sheetId="4" r:id="rId4"/>
  </sheets>
  <definedNames>
    <definedName name="_xlnm.Print_Area" localSheetId="0">'1-жадвал'!$A$1:$L$14</definedName>
    <definedName name="_xlnm.Print_Area" localSheetId="2">'3 жадвал'!$A$1:$G$17</definedName>
    <definedName name="_xlnm.Print_Area" localSheetId="3">'4 гурух харажатлари'!$A$1:$N$117</definedName>
  </definedNames>
  <calcPr fullCalcOnLoad="1"/>
</workbook>
</file>

<file path=xl/sharedStrings.xml><?xml version="1.0" encoding="utf-8"?>
<sst xmlns="http://schemas.openxmlformats.org/spreadsheetml/2006/main" count="1038" uniqueCount="346">
  <si>
    <t>Кўрсаткичлар</t>
  </si>
  <si>
    <t>Т/р</t>
  </si>
  <si>
    <t>2020 йилда</t>
  </si>
  <si>
    <t>аникланган  режа</t>
  </si>
  <si>
    <t>ижро</t>
  </si>
  <si>
    <t>фоизда</t>
  </si>
  <si>
    <t>шундан,</t>
  </si>
  <si>
    <t>I ва II гуруҳ ҳаражатлари</t>
  </si>
  <si>
    <t>IV-гуруҳ</t>
  </si>
  <si>
    <t>1.</t>
  </si>
  <si>
    <t>Ўзбекистон Республикаси "Ўзархив" агентлиги</t>
  </si>
  <si>
    <t>МАЪЛУМОТ</t>
  </si>
  <si>
    <t>млрд.сўм</t>
  </si>
  <si>
    <t>Капитал қўйилмалар ҳисобидан амалга оширилаётган лойиҳалар тўғрисидаги</t>
  </si>
  <si>
    <t>Маълумотлар</t>
  </si>
  <si>
    <r>
      <rPr>
        <b/>
        <u val="single"/>
        <sz val="13"/>
        <color indexed="8"/>
        <rFont val="Times New Roman"/>
        <family val="1"/>
      </rPr>
      <t xml:space="preserve">Ўзбекистон Республикаси "Ўзархив" агентлиги </t>
    </r>
    <r>
      <rPr>
        <b/>
        <sz val="13"/>
        <color indexed="8"/>
        <rFont val="Times New Roman"/>
        <family val="1"/>
      </rPr>
      <t>бўйича</t>
    </r>
  </si>
  <si>
    <t>Буюртмачи</t>
  </si>
  <si>
    <t>Лойиханинг номланиши</t>
  </si>
  <si>
    <t>Лойиҳа куввати</t>
  </si>
  <si>
    <t>Лойихани амалга ошириш даври</t>
  </si>
  <si>
    <t>Пудратчи</t>
  </si>
  <si>
    <t>Лойиҳани амалга ошириш қиймати (минг.сўм)</t>
  </si>
  <si>
    <t>шундан ўзлаштирилган маблағлар (минг.сўм)</t>
  </si>
  <si>
    <t>Лойиҳани молиялаштириш манбаси (бюджет/ бюджетдан ташқари маблағлар)</t>
  </si>
  <si>
    <t>-</t>
  </si>
  <si>
    <t>2020 йил давомида ўтказилган танловлар (тендерлар) ва амалга оширилган давлат харидлари тўғрисида</t>
  </si>
  <si>
    <t>Ўзбекистон Республикаси "Ўзархив" агентлиги бўйича</t>
  </si>
  <si>
    <t>Иқтисодий тасниф бўйича ҳаражатлар моддаси</t>
  </si>
  <si>
    <t>Харид қилинган товарлар ва хизматлар номи</t>
  </si>
  <si>
    <t>Молиялаштириш манбаси (бюджет/ бюджетдан ташқари маблағлар ҳисобидан)</t>
  </si>
  <si>
    <t>Ҳарид жараёнини амалга ошириш тури</t>
  </si>
  <si>
    <t>Лот/шартнома рақами</t>
  </si>
  <si>
    <t>Товарлар (хизматлар) ҳариди мақсадлари (марказий аппарат/идоравий ташкилот учун)</t>
  </si>
  <si>
    <t>Ҳарид қилинаётган товарлар (хизматлар) ўлчов бирлиги (имконият даражасида)</t>
  </si>
  <si>
    <t>Харид қилинаётган (хизматлар) микдори (ҳажми)</t>
  </si>
  <si>
    <t>Битим (шартнома) товарлар (хизматлар) бир бирлиги нархи (тарифи)</t>
  </si>
  <si>
    <t>Ҳарид қилинган товарлар (хизматлар) жами миқдори (ҳажми) қиймати (сўм)</t>
  </si>
  <si>
    <t>Етказиб берувчи номи</t>
  </si>
  <si>
    <t>Шартнома тузилган ой</t>
  </si>
  <si>
    <t>42 99 990</t>
  </si>
  <si>
    <t>Ёқилғи-мойлаш материалларини махсус сақлаш бўйича хизмати</t>
  </si>
  <si>
    <t>бюджет</t>
  </si>
  <si>
    <t>ЎРҚ-472 09.04.2018й.          44-модда</t>
  </si>
  <si>
    <t>1526776/15</t>
  </si>
  <si>
    <t>марказий аппарат</t>
  </si>
  <si>
    <t>литр</t>
  </si>
  <si>
    <t>М.Ч.Ж."Пойтахт оил" Ўзбекистон-Россия-Нидерла</t>
  </si>
  <si>
    <t>январь</t>
  </si>
  <si>
    <t>42 92 200</t>
  </si>
  <si>
    <t>Ежемесячная абонентская плата за услугу виртуальный хостинг, по тарифному плану Corporate (4ГБ)</t>
  </si>
  <si>
    <t>ПҚ-3953 27.09.2018й.</t>
  </si>
  <si>
    <t>1673653/371-N1051-web</t>
  </si>
  <si>
    <t>ой</t>
  </si>
  <si>
    <t>O'ZBEKTELEKOM</t>
  </si>
  <si>
    <t>42 92 100</t>
  </si>
  <si>
    <t>махсус алока хизмати</t>
  </si>
  <si>
    <t>1217888/112</t>
  </si>
  <si>
    <t>ГУП "Республиканский узел специальной связи"</t>
  </si>
  <si>
    <t>юридик хизмат</t>
  </si>
  <si>
    <t>1299047/31/05</t>
  </si>
  <si>
    <t>Interlexlawfirm</t>
  </si>
  <si>
    <t>брокерлик хизмати</t>
  </si>
  <si>
    <t>1229519/35</t>
  </si>
  <si>
    <t>сўм</t>
  </si>
  <si>
    <t>OOO Grand-Biznes-Tranzit</t>
  </si>
  <si>
    <t>42 52 500</t>
  </si>
  <si>
    <t>Бензин</t>
  </si>
  <si>
    <t>1229519/4416720</t>
  </si>
  <si>
    <t>килограмм</t>
  </si>
  <si>
    <t>АО "Уз РТСБ"</t>
  </si>
  <si>
    <t>48 21 140</t>
  </si>
  <si>
    <t xml:space="preserve"> Биржа хизматлари учун коммисион туловлар</t>
  </si>
  <si>
    <t>юридик мажбурият</t>
  </si>
  <si>
    <t xml:space="preserve"> 42 52 110</t>
  </si>
  <si>
    <t>Хотира картаси</t>
  </si>
  <si>
    <t>shop.uzex.uz</t>
  </si>
  <si>
    <t>8351445/7398413</t>
  </si>
  <si>
    <t>дона</t>
  </si>
  <si>
    <t>ЧП THE BEST DREAM EVER</t>
  </si>
  <si>
    <t>42 52 110</t>
  </si>
  <si>
    <t>Автомашина қоплаш қисми</t>
  </si>
  <si>
    <t>8354679/7417784</t>
  </si>
  <si>
    <t>комплект</t>
  </si>
  <si>
    <t>ЯТТ Усманов Хайрулла</t>
  </si>
  <si>
    <t>1271155/57</t>
  </si>
  <si>
    <t>1271155/4434944</t>
  </si>
  <si>
    <t xml:space="preserve"> 42 52 120</t>
  </si>
  <si>
    <t xml:space="preserve">Бумага XEROX Colotech Plus А4 90 гр/м2. </t>
  </si>
  <si>
    <t>8360852/7462905</t>
  </si>
  <si>
    <t>пачка</t>
  </si>
  <si>
    <t>OOO RIZQLIY SAVDO</t>
  </si>
  <si>
    <t>февраль</t>
  </si>
  <si>
    <t>Бумага Svetocopy A4, пл.80гр/м2, 1пач./2,5 кг</t>
  </si>
  <si>
    <t>8363523/7468930</t>
  </si>
  <si>
    <t>XK "EXCLUSIVE COMPUTER TRADE"</t>
  </si>
  <si>
    <t xml:space="preserve"> Электронный ключ E-KALIT</t>
  </si>
  <si>
    <t>Научно инф центр новых тех ГНК Руз</t>
  </si>
  <si>
    <t xml:space="preserve"> Биржа хизматлари учун заколат (задаток) туловлар</t>
  </si>
  <si>
    <t xml:space="preserve"> АО "Уз РТСБ"</t>
  </si>
  <si>
    <t>1321296/4468822</t>
  </si>
  <si>
    <t>1321296/104</t>
  </si>
  <si>
    <t>бандероль жунатиш хизмати</t>
  </si>
  <si>
    <t>ЎРҚ-472 09.04.2018й.          66-модда</t>
  </si>
  <si>
    <t>1329492/125</t>
  </si>
  <si>
    <t xml:space="preserve"> "Тошкент Почтамти" ф-л ОАО "Узбекистон почтаси"</t>
  </si>
  <si>
    <t>42 34 100</t>
  </si>
  <si>
    <t>автотранспортни жорий таъмирлаш</t>
  </si>
  <si>
    <t>1340610/6</t>
  </si>
  <si>
    <t>ООО "GARANT PARTNER"</t>
  </si>
  <si>
    <t>"ijro.gov.uz" ижро интизомининг идоралараро электрон тизимидан фойдаланиш хизмати</t>
  </si>
  <si>
    <t>ЎРҚ-472 09.04.2018й.          1-модда</t>
  </si>
  <si>
    <t>1346000/148-2020/ЕМЭСИД</t>
  </si>
  <si>
    <t>ООО "UNICON-SOFT"</t>
  </si>
  <si>
    <t>босма махсулотни ишлаб чикариш</t>
  </si>
  <si>
    <t>8382606/7531497</t>
  </si>
  <si>
    <t>ООО "REAL PRINT"</t>
  </si>
  <si>
    <t>8382630/7531471</t>
  </si>
  <si>
    <t xml:space="preserve"> 48 21 190</t>
  </si>
  <si>
    <t>рўйхатдан ўтиш бадали тадбир хизматлари</t>
  </si>
  <si>
    <t>одам</t>
  </si>
  <si>
    <t>Национальная библиотека им.Навои</t>
  </si>
  <si>
    <t>Тўғридан тўғри симни SGM орқали ўрнатиш, Тўғридан тўғри симни SGM ижарага олиш</t>
  </si>
  <si>
    <t>1409637/67-20/9</t>
  </si>
  <si>
    <t>гувохнома тайёрлаш хизмати</t>
  </si>
  <si>
    <t>8389412/7549214</t>
  </si>
  <si>
    <t>OZBEKISTON NASHRIYOT-MATBAA IJODIY UYI</t>
  </si>
  <si>
    <t>март</t>
  </si>
  <si>
    <t>махсус алока хизмати ПАТС</t>
  </si>
  <si>
    <t>1395713/185/У-8</t>
  </si>
  <si>
    <t>телефон хизмати</t>
  </si>
  <si>
    <t>1395796/002171</t>
  </si>
  <si>
    <t>Снегурочка (A4, 80г/м², белизна 146% CIE, 500 листов)</t>
  </si>
  <si>
    <t>8411134/7593908</t>
  </si>
  <si>
    <t>OOO BIRJASERVIS BARAKA</t>
  </si>
  <si>
    <t>1398261/5</t>
  </si>
  <si>
    <t>ООО "AVTOSEM"</t>
  </si>
  <si>
    <t xml:space="preserve"> 1481834/4614107</t>
  </si>
  <si>
    <t>апрель</t>
  </si>
  <si>
    <t>1523844/Д/с № 1  № 148-2020/ЕМЭСИД</t>
  </si>
  <si>
    <t>148183/302</t>
  </si>
  <si>
    <t>веб-хостинг хизматини такдим этиш учун</t>
  </si>
  <si>
    <t>1523902/122-GH</t>
  </si>
  <si>
    <t>ООО Единый интегратор UZINFOCOM</t>
  </si>
  <si>
    <t>май</t>
  </si>
  <si>
    <t>1534549/Д/с № 1 договор №</t>
  </si>
  <si>
    <t>Ўзбекистон зонасида доменларни  расмийлаштириш ва рўйхатдан ўтказиш</t>
  </si>
  <si>
    <t>8474836/7961541</t>
  </si>
  <si>
    <t>OOO TOMAS</t>
  </si>
  <si>
    <t>мобил алоқасини таъминлаш хизмати</t>
  </si>
  <si>
    <t>1578797/370102631150</t>
  </si>
  <si>
    <t>OOO UNIVERSAL MOBILE SYSTEMS</t>
  </si>
  <si>
    <t>Автомашиналарни мажбурий техник кўрикдан ўтказиш учун</t>
  </si>
  <si>
    <t xml:space="preserve">Тонер </t>
  </si>
  <si>
    <t>8498234/8015684</t>
  </si>
  <si>
    <t>СП "TASHKEI INTERNATIONAL"</t>
  </si>
  <si>
    <t>июнь</t>
  </si>
  <si>
    <t xml:space="preserve">проведение конференции с участием СМИ РУз </t>
  </si>
  <si>
    <t>1616563/42</t>
  </si>
  <si>
    <t>услуга</t>
  </si>
  <si>
    <t xml:space="preserve">Нац пресс центр </t>
  </si>
  <si>
    <t>1616448/4681788</t>
  </si>
  <si>
    <t>июль</t>
  </si>
  <si>
    <t>Е-ХАТ электрон почта хавфсизлиги химояланган  хизмати</t>
  </si>
  <si>
    <t>1575448/760-2020/EX</t>
  </si>
  <si>
    <t>1636188/PS/17</t>
  </si>
  <si>
    <t>PAYITAHT XK</t>
  </si>
  <si>
    <t>Право пользования копией ИПС "Norma" - "Законодательство РУз.</t>
  </si>
  <si>
    <t>8527094/8078330</t>
  </si>
  <si>
    <t>Программное обеспечение</t>
  </si>
  <si>
    <t>ООО "Norma"</t>
  </si>
  <si>
    <t>Оказанию услуг по "Размещению информации и технической поддержки сайта"</t>
  </si>
  <si>
    <t>Конкурсные торги</t>
  </si>
  <si>
    <t>7033380/11-W</t>
  </si>
  <si>
    <t>Модернизация сайта, Техническая поддержка в течении года</t>
  </si>
  <si>
    <t xml:space="preserve"> ЯТТ Муродов Журабек Сарварович</t>
  </si>
  <si>
    <t>август</t>
  </si>
  <si>
    <t>Внешний HDD Transcend StoreJet 25H3P 4 ТБ</t>
  </si>
  <si>
    <t>8561090/8153257</t>
  </si>
  <si>
    <t xml:space="preserve"> ООО "Kingdom of Programmers"</t>
  </si>
  <si>
    <t>Оказание услуг по "Хостингу"</t>
  </si>
  <si>
    <t>7034343/30-S</t>
  </si>
  <si>
    <t>УСЛУГА ПО ХОСТИНГУ Virtual dedicated server VDS (3,2 Ггц/ 8 GB RAM/ 100 Мбит/сек до 1000 Мбит/сек, TAS-IX не менее 100 Мбит/сек.</t>
  </si>
  <si>
    <t>OOO IT WORKS</t>
  </si>
  <si>
    <t>Оплата услуги интернета.</t>
  </si>
  <si>
    <t>1698487/CPIO-0745</t>
  </si>
  <si>
    <t xml:space="preserve"> Абонентская плата за доступ к сети VPN КСПД: "МСПД" со скоростью 2 Мбит/сек (по Республике);  Регистрационная плата за точку подключения</t>
  </si>
  <si>
    <t>Бумага «Снегурочка» А4</t>
  </si>
  <si>
    <t>8562760/8157460</t>
  </si>
  <si>
    <t>ЧП CHINOBOD TRADE</t>
  </si>
  <si>
    <t>43 54 920</t>
  </si>
  <si>
    <t>Многофункциональное устройство</t>
  </si>
  <si>
    <t>8562769/8157462</t>
  </si>
  <si>
    <t>Многофункциональное устройство ECOSYS M2135dn</t>
  </si>
  <si>
    <t>ООО VODIY SAVDO  XIZMATLARI</t>
  </si>
  <si>
    <t>8562771/8157477</t>
  </si>
  <si>
    <t>Бумага «Снегурочка» А4 формата</t>
  </si>
  <si>
    <t>8562764/8157457</t>
  </si>
  <si>
    <t xml:space="preserve"> ЧП"KANS SHOP"</t>
  </si>
  <si>
    <t>Коммутационное оборудование</t>
  </si>
  <si>
    <t>8561105/8153344</t>
  </si>
  <si>
    <t>штука</t>
  </si>
  <si>
    <t>ЧП "MUNAVVAR NUR BARAKA"</t>
  </si>
  <si>
    <t>Клей помадка GLUE STIC 15 гр</t>
  </si>
  <si>
    <t>8563690/8160482</t>
  </si>
  <si>
    <t>"GRAND PAPIRUS" ХК</t>
  </si>
  <si>
    <t>Скоба, 24/6, для 25 листов, Deli E0012N</t>
  </si>
  <si>
    <t>8563986/8160480</t>
  </si>
  <si>
    <t>OOO "UMAKANSUL BUSINESS"</t>
  </si>
  <si>
    <t>48 21 190</t>
  </si>
  <si>
    <t xml:space="preserve"> Страх. гражданской ответ. водителя транспортного средства</t>
  </si>
  <si>
    <t>1664869/14/12-ОСАГО-42</t>
  </si>
  <si>
    <t>"Автотранспорт сугуртаси" отделение филиала ГАСК Кафолат ОАО</t>
  </si>
  <si>
    <t xml:space="preserve">1763496/Д/с № 1 Договор № 185/У-8 </t>
  </si>
  <si>
    <t>1675656/PS/23</t>
  </si>
  <si>
    <t>Оплата за электронной документоборот (за каждый переданный документ в размере 275 сум)</t>
  </si>
  <si>
    <t>25408005/7</t>
  </si>
  <si>
    <t xml:space="preserve"> Оплата за электронной документоборот</t>
  </si>
  <si>
    <t xml:space="preserve"> ГУП "Налог-сервис "при ГНК Руз</t>
  </si>
  <si>
    <t>1694410/374</t>
  </si>
  <si>
    <t>"Ўзбекистон почтаси" АЖ</t>
  </si>
  <si>
    <t xml:space="preserve">Моноблок ALL IN ONE PC MAGNETIC /LCD 23.8"/Intel-core i 5 / RAM 8Gb /SSD 480GB SATA </t>
  </si>
  <si>
    <t>8584062/8204730</t>
  </si>
  <si>
    <t>OOO "MAGNETIC GROUP""</t>
  </si>
  <si>
    <t>8583857/8204651</t>
  </si>
  <si>
    <t>OOO "MAGNETIC GROUP"</t>
  </si>
  <si>
    <t>1901130/18/08</t>
  </si>
  <si>
    <t>Моторное масло               Моннол-4л 10.40</t>
  </si>
  <si>
    <t>8596405/8225191</t>
  </si>
  <si>
    <t>банка</t>
  </si>
  <si>
    <t>ЧП MUNIBAHON SAVDO</t>
  </si>
  <si>
    <t>1696827/4752163</t>
  </si>
  <si>
    <t>42 91 000</t>
  </si>
  <si>
    <t>ОБУЧЕНИЕ - Давлат тилида иш юритиш асосларини ўқитиш ва малака ошириш</t>
  </si>
  <si>
    <t>Прямые договора ПКМ № 117 от  03.03.2020 года</t>
  </si>
  <si>
    <t>1699602/5</t>
  </si>
  <si>
    <t>тингловчи</t>
  </si>
  <si>
    <t>Узбек тили унисер.укитиш ва малака ошириш маркази</t>
  </si>
  <si>
    <t>Фотобумага А4 160гр 50л. Двухсторонняя глянцевая.</t>
  </si>
  <si>
    <t>8611706/8251992</t>
  </si>
  <si>
    <t>ЧП FELIX BUSINESS KAPITAL</t>
  </si>
  <si>
    <t>Моноблок ALL IN ONE PC MAGNETEC /LCD 23.8"/Intel-core i 5 / RAM 8Gb /SSD 480GB SATA / Socket LGA, SATA 2.5 /, USB 3.0 x4/,USB 2.0 x2, VGAx1, , HDMIx1, Reset button, Gigabit, Audio Out, Mic Input, Wi-Fi,/2 динамика, Внешний блок питания Keyboard + mouse</t>
  </si>
  <si>
    <t>8613003/8254050</t>
  </si>
  <si>
    <t>ЧП DREAMNEST</t>
  </si>
  <si>
    <t>Батарея пальчовый маленький</t>
  </si>
  <si>
    <t>8612145/8252481</t>
  </si>
  <si>
    <t>ООО "Navruz Torgovaya Gruppa"</t>
  </si>
  <si>
    <t>Батарейка победа АА (катта,кичик)</t>
  </si>
  <si>
    <t>8612149/8252550</t>
  </si>
  <si>
    <t xml:space="preserve">Баннер 48 листов плотностью </t>
  </si>
  <si>
    <t>8612129/8252479</t>
  </si>
  <si>
    <t xml:space="preserve">KANSUZ MCHJ </t>
  </si>
  <si>
    <t>Скобы 23/23 Deli 0014.</t>
  </si>
  <si>
    <t>8612178/8252459</t>
  </si>
  <si>
    <t xml:space="preserve">ООО "KANS SHOP" </t>
  </si>
  <si>
    <t>Бумага самоклей 76х76 куб (4цв) Deli 01703</t>
  </si>
  <si>
    <t>8612163/8252595</t>
  </si>
  <si>
    <t>ООО UMAKANSUL BUSINESS</t>
  </si>
  <si>
    <t>Бумага самокл. инд. 76х19 (цв) Deli 11202</t>
  </si>
  <si>
    <t>8612161/8252594</t>
  </si>
  <si>
    <t xml:space="preserve"> OOO "UMAKANSUL BUSINESS"</t>
  </si>
  <si>
    <t>Фоторамка А4 стекл</t>
  </si>
  <si>
    <t>8612198/8252676</t>
  </si>
  <si>
    <t>ЧП OSIYO PERFECT</t>
  </si>
  <si>
    <t>Фото рамка А4 Сифатли ишлаб чикарилган</t>
  </si>
  <si>
    <t>8612200/8252714</t>
  </si>
  <si>
    <t xml:space="preserve">Моноблок Core i7:8700, Частота: 3,2-4,6 МГц, 6 ядер, Кол-во потоков 12, Кеш 12 Мб., DDR4 16Gb, HDD -1000 Gb, Объём PCle NVMe 128 gb, Видеокарта MX230 GDDR5 – 2 Gb, Lan 1000 Mbit/c RJ-45, Экран: IPS 27 дюйм(3840*2160) матовая. Комплект клавиатура и мышь бизнес класса. </t>
  </si>
  <si>
    <t>dxarid.uzex.uz</t>
  </si>
  <si>
    <t>5177931/4733953</t>
  </si>
  <si>
    <t xml:space="preserve">ООО "TRADING ROYAL GROUP " </t>
  </si>
  <si>
    <t>(программа обучения) Корхонада кадрлар хисоби ва кадрларга оид иш юритиш</t>
  </si>
  <si>
    <t>1763658/9</t>
  </si>
  <si>
    <t>сентябрь</t>
  </si>
  <si>
    <t>Изготовление печатей и штампов</t>
  </si>
  <si>
    <t>milliydokon.uzex.uz</t>
  </si>
  <si>
    <t>3059111/7425310</t>
  </si>
  <si>
    <t>Изготовление штампа</t>
  </si>
  <si>
    <t>3059112/7425333</t>
  </si>
  <si>
    <t>3059109/7425328</t>
  </si>
  <si>
    <t>1742128/14/12-ОСАГО-51</t>
  </si>
  <si>
    <t>Изготовление печатной продукции</t>
  </si>
  <si>
    <t>3067038/7442185</t>
  </si>
  <si>
    <t>октябрь</t>
  </si>
  <si>
    <t>Полиграфическая продукция</t>
  </si>
  <si>
    <t>3067037/7442184</t>
  </si>
  <si>
    <t>1784693/PS/36</t>
  </si>
  <si>
    <t>1760931/4799259</t>
  </si>
  <si>
    <t>Замена тех.паспорта</t>
  </si>
  <si>
    <t>Ўзбекистон Республикаси Молия вазирлиги Ғазначилиги</t>
  </si>
  <si>
    <t>Перерегистрация техпаспорт</t>
  </si>
  <si>
    <t>1812162/PS/51</t>
  </si>
  <si>
    <t>ноябрь</t>
  </si>
  <si>
    <t>Подписка на периодические издания (газеты, журналы)</t>
  </si>
  <si>
    <t>1812180/10299</t>
  </si>
  <si>
    <t>Молия вазирлиги укув маркази</t>
  </si>
  <si>
    <t>1829101/PS/54</t>
  </si>
  <si>
    <t>1852059/575</t>
  </si>
  <si>
    <t>за   услуги в единой национальной системе доставки, подтверждения доставки, хранения и учета корреспонденции  отправка гос. Органами</t>
  </si>
  <si>
    <t>1818383/68</t>
  </si>
  <si>
    <t xml:space="preserve">Dip impeksшариковая ручка </t>
  </si>
  <si>
    <t>8782517/8642082</t>
  </si>
  <si>
    <t xml:space="preserve">ООО "ALL OFFICE LINE" </t>
  </si>
  <si>
    <t>декабрь</t>
  </si>
  <si>
    <t xml:space="preserve">Папка в кнопке прочный размер А4 разные цвета  </t>
  </si>
  <si>
    <t>8787831/8656883</t>
  </si>
  <si>
    <t xml:space="preserve"> ЧП SERGELI OBOD DIYOR</t>
  </si>
  <si>
    <t>8787817/8656898</t>
  </si>
  <si>
    <t xml:space="preserve">ЧП LIDIR LAYF </t>
  </si>
  <si>
    <t>Клавиатура  проводной простой</t>
  </si>
  <si>
    <t>8787997/8658068</t>
  </si>
  <si>
    <t>Настольный набор BESTAR 9217 махагон 9 предмет с мир амирнм каменом</t>
  </si>
  <si>
    <t>8789919/8672976</t>
  </si>
  <si>
    <t xml:space="preserve">ООО SUPPLIES TRADE </t>
  </si>
  <si>
    <t>1886487/PS/62</t>
  </si>
  <si>
    <t>За архивную обработку</t>
  </si>
  <si>
    <t>1889938/А-141</t>
  </si>
  <si>
    <t>Центральный госархив Руз</t>
  </si>
  <si>
    <t>1886522/01/143</t>
  </si>
  <si>
    <t>Халк сузи ва Народное слово</t>
  </si>
  <si>
    <t>Веб камера</t>
  </si>
  <si>
    <t>8813646/8715279</t>
  </si>
  <si>
    <t xml:space="preserve">ООО ALLIENCE-GROUP </t>
  </si>
  <si>
    <t>Коммуникационный шкаф</t>
  </si>
  <si>
    <t>8816824/8721049</t>
  </si>
  <si>
    <t xml:space="preserve">ЧП  "FORT PRO TRADE" </t>
  </si>
  <si>
    <t>8819276/8724389</t>
  </si>
  <si>
    <t>ЯТТ "DJURAYEV AMANBAY"</t>
  </si>
  <si>
    <t>7034343/34-S</t>
  </si>
  <si>
    <t xml:space="preserve">2020 йил учун </t>
  </si>
  <si>
    <t>(минг.сўм)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</si>
  <si>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</si>
  <si>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</si>
  <si>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</si>
  <si>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</si>
  <si>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</si>
  <si>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</si>
  <si>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қурилиши, (реконструкция қилиш) ва таъмирлаш ишлари учун капитал қўйилмалар</t>
  </si>
  <si>
    <t xml:space="preserve">Ўзбекистон Республикаси "Ўзархив" агентлигига </t>
  </si>
  <si>
    <t>ЖАМИ</t>
  </si>
  <si>
    <t xml:space="preserve">Ўзбекистон Миллий архиви </t>
  </si>
  <si>
    <t>Ўзбекистон Кинофотофоно
ҳужжатлари Миллий архиви</t>
  </si>
  <si>
    <t>Ўзбекистон Илмий-техника
 ва тиббиёт ҳужжатлари миллий архиви</t>
  </si>
  <si>
    <t>2.</t>
  </si>
  <si>
    <t>3.</t>
  </si>
  <si>
    <t>4.</t>
  </si>
  <si>
    <t>Ўзбекистон Республикаси "Ўзархив" агентлигига 2020 йилда Давлат бюджети ҳисобидан ажратилган маблағларнинг ўз тасарруфидаги бюджет ташкилотлари кесимида ижроси тўғрисида</t>
  </si>
  <si>
    <t>Ўзбекистон Республикаси "Ўзархив" агентлигига 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</si>
</sst>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&quot; &quot;??_р_._-;_-@_-"/>
    <numFmt numFmtId="177" formatCode="0.0%"/>
    <numFmt numFmtId="178" formatCode="_-* #,##0.0_р_._-;\-* #,##0.0_р_._-;_-* &quot;-&quot;??_р_._-;_-@_-"/>
    <numFmt numFmtId="179" formatCode="_-* #,##0.0_р_._-;\-* #,##0.0_р_._-;_-* &quot; &quot;??_р_._-;_-@_-"/>
  </numFmts>
  <fonts count="52">
    <font>
      <sz val="11"/>
      <color indexed="8"/>
      <name val="Calibri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 wrapText="1"/>
    </xf>
    <xf numFmtId="177" fontId="2" fillId="0" borderId="10" xfId="57" applyNumberFormat="1" applyFont="1" applyBorder="1" applyAlignment="1">
      <alignment horizontal="center" vertical="center" wrapText="1"/>
    </xf>
    <xf numFmtId="0" fontId="44" fillId="0" borderId="0" xfId="52" applyFont="1">
      <alignment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0" fontId="44" fillId="0" borderId="10" xfId="52" applyFont="1" applyBorder="1" applyAlignment="1">
      <alignment horizontal="center"/>
      <protection/>
    </xf>
    <xf numFmtId="0" fontId="44" fillId="0" borderId="10" xfId="52" applyFont="1" applyBorder="1">
      <alignment/>
      <protection/>
    </xf>
    <xf numFmtId="0" fontId="27" fillId="33" borderId="0" xfId="52" applyFill="1" applyAlignment="1">
      <alignment/>
      <protection/>
    </xf>
    <xf numFmtId="0" fontId="27" fillId="33" borderId="0" xfId="52" applyFill="1">
      <alignment/>
      <protection/>
    </xf>
    <xf numFmtId="0" fontId="46" fillId="33" borderId="10" xfId="52" applyFont="1" applyFill="1" applyBorder="1" applyAlignment="1">
      <alignment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33" borderId="0" xfId="52" applyFont="1" applyFill="1" applyAlignment="1">
      <alignment vertical="center" wrapText="1"/>
      <protection/>
    </xf>
    <xf numFmtId="0" fontId="27" fillId="33" borderId="0" xfId="52" applyFont="1" applyFill="1">
      <alignment/>
      <protection/>
    </xf>
    <xf numFmtId="0" fontId="47" fillId="33" borderId="10" xfId="52" applyFont="1" applyFill="1" applyBorder="1" applyAlignment="1">
      <alignment horizontal="center" vertical="center" wrapText="1"/>
      <protection/>
    </xf>
    <xf numFmtId="0" fontId="48" fillId="33" borderId="10" xfId="52" applyFont="1" applyFill="1" applyBorder="1" applyAlignment="1">
      <alignment horizontal="center" vertical="center" wrapText="1"/>
      <protection/>
    </xf>
    <xf numFmtId="43" fontId="48" fillId="33" borderId="10" xfId="62" applyFont="1" applyFill="1" applyBorder="1" applyAlignment="1">
      <alignment horizontal="center" vertical="center" wrapText="1"/>
    </xf>
    <xf numFmtId="0" fontId="47" fillId="33" borderId="0" xfId="52" applyFont="1" applyFill="1" applyAlignment="1">
      <alignment vertical="center" wrapText="1"/>
      <protection/>
    </xf>
    <xf numFmtId="0" fontId="47" fillId="33" borderId="11" xfId="52" applyFont="1" applyFill="1" applyBorder="1" applyAlignment="1">
      <alignment horizontal="center" vertical="center" wrapText="1"/>
      <protection/>
    </xf>
    <xf numFmtId="43" fontId="27" fillId="33" borderId="0" xfId="52" applyNumberFormat="1" applyFill="1">
      <alignment/>
      <protection/>
    </xf>
    <xf numFmtId="0" fontId="27" fillId="33" borderId="0" xfId="52" applyFill="1" applyAlignment="1">
      <alignment horizontal="center"/>
      <protection/>
    </xf>
    <xf numFmtId="0" fontId="35" fillId="33" borderId="0" xfId="52" applyFont="1" applyFill="1" applyAlignment="1">
      <alignment horizontal="center"/>
      <protection/>
    </xf>
    <xf numFmtId="43" fontId="27" fillId="33" borderId="0" xfId="62" applyFill="1" applyAlignment="1">
      <alignment/>
    </xf>
    <xf numFmtId="0" fontId="49" fillId="0" borderId="0" xfId="52" applyFont="1">
      <alignment/>
      <protection/>
    </xf>
    <xf numFmtId="0" fontId="44" fillId="0" borderId="0" xfId="52" applyFont="1" applyAlignment="1">
      <alignment horizontal="center"/>
      <protection/>
    </xf>
    <xf numFmtId="43" fontId="49" fillId="0" borderId="10" xfId="52" applyNumberFormat="1" applyFont="1" applyBorder="1">
      <alignment/>
      <protection/>
    </xf>
    <xf numFmtId="0" fontId="44" fillId="33" borderId="10" xfId="52" applyFont="1" applyFill="1" applyBorder="1" applyAlignment="1">
      <alignment horizontal="center" vertical="center" wrapText="1"/>
      <protection/>
    </xf>
    <xf numFmtId="0" fontId="44" fillId="33" borderId="10" xfId="52" applyFont="1" applyFill="1" applyBorder="1" applyAlignment="1">
      <alignment vertical="center" wrapText="1"/>
      <protection/>
    </xf>
    <xf numFmtId="43" fontId="44" fillId="33" borderId="10" xfId="62" applyFont="1" applyFill="1" applyBorder="1" applyAlignment="1">
      <alignment horizontal="center"/>
    </xf>
    <xf numFmtId="0" fontId="44" fillId="33" borderId="0" xfId="52" applyFont="1" applyFill="1">
      <alignment/>
      <protection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1" fontId="3" fillId="0" borderId="10" xfId="60" applyFont="1" applyBorder="1" applyAlignment="1">
      <alignment horizontal="center" vertical="center" wrapText="1"/>
    </xf>
    <xf numFmtId="177" fontId="3" fillId="0" borderId="10" xfId="57" applyNumberFormat="1" applyFont="1" applyBorder="1" applyAlignment="1">
      <alignment horizontal="center" vertical="center" wrapText="1"/>
    </xf>
    <xf numFmtId="43" fontId="49" fillId="33" borderId="10" xfId="62" applyFont="1" applyFill="1" applyBorder="1" applyAlignment="1">
      <alignment horizontal="center" vertical="center"/>
    </xf>
    <xf numFmtId="43" fontId="44" fillId="33" borderId="10" xfId="62" applyFont="1" applyFill="1" applyBorder="1" applyAlignment="1">
      <alignment horizontal="center" vertical="center"/>
    </xf>
    <xf numFmtId="43" fontId="49" fillId="0" borderId="10" xfId="52" applyNumberFormat="1" applyFont="1" applyBorder="1" applyAlignment="1">
      <alignment vertical="center"/>
      <protection/>
    </xf>
    <xf numFmtId="0" fontId="49" fillId="0" borderId="12" xfId="52" applyFont="1" applyBorder="1" applyAlignment="1">
      <alignment horizontal="center" vertical="center"/>
      <protection/>
    </xf>
    <xf numFmtId="0" fontId="49" fillId="0" borderId="13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0" fillId="0" borderId="0" xfId="52" applyFont="1" applyAlignment="1">
      <alignment horizontal="center"/>
      <protection/>
    </xf>
    <xf numFmtId="0" fontId="49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49" fillId="0" borderId="12" xfId="52" applyFont="1" applyBorder="1" applyAlignment="1">
      <alignment horizontal="center"/>
      <protection/>
    </xf>
    <xf numFmtId="0" fontId="49" fillId="0" borderId="13" xfId="52" applyFont="1" applyBorder="1" applyAlignment="1">
      <alignment horizontal="center"/>
      <protection/>
    </xf>
    <xf numFmtId="0" fontId="45" fillId="0" borderId="0" xfId="52" applyFont="1" applyAlignment="1">
      <alignment horizontal="center" vertical="center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5" fillId="0" borderId="10" xfId="52" applyFont="1" applyBorder="1" applyAlignment="1">
      <alignment horizontal="center"/>
      <protection/>
    </xf>
    <xf numFmtId="0" fontId="47" fillId="33" borderId="21" xfId="52" applyFont="1" applyFill="1" applyBorder="1" applyAlignment="1">
      <alignment horizontal="center" vertical="center" wrapText="1"/>
      <protection/>
    </xf>
    <xf numFmtId="0" fontId="47" fillId="33" borderId="22" xfId="52" applyFont="1" applyFill="1" applyBorder="1" applyAlignment="1">
      <alignment horizontal="center" vertical="center" wrapText="1"/>
      <protection/>
    </xf>
    <xf numFmtId="0" fontId="48" fillId="33" borderId="21" xfId="52" applyFont="1" applyFill="1" applyBorder="1" applyAlignment="1">
      <alignment horizontal="center" vertical="center" wrapText="1"/>
      <protection/>
    </xf>
    <xf numFmtId="0" fontId="48" fillId="33" borderId="22" xfId="52" applyFont="1" applyFill="1" applyBorder="1" applyAlignment="1">
      <alignment horizontal="center" vertical="center" wrapText="1"/>
      <protection/>
    </xf>
    <xf numFmtId="0" fontId="51" fillId="33" borderId="0" xfId="52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2:L12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5"/>
  <cols>
    <col min="1" max="1" width="3.140625" style="1" customWidth="1"/>
    <col min="2" max="2" width="6.57421875" style="1" customWidth="1"/>
    <col min="3" max="3" width="32.28125" style="1" customWidth="1"/>
    <col min="4" max="4" width="17.00390625" style="1" customWidth="1"/>
    <col min="5" max="5" width="14.8515625" style="1" customWidth="1"/>
    <col min="6" max="6" width="10.7109375" style="1" customWidth="1"/>
    <col min="7" max="7" width="17.00390625" style="1" customWidth="1"/>
    <col min="8" max="8" width="14.8515625" style="1" customWidth="1"/>
    <col min="9" max="9" width="11.28125" style="1" customWidth="1"/>
    <col min="10" max="10" width="16.140625" style="1" customWidth="1"/>
    <col min="11" max="11" width="14.7109375" style="1" customWidth="1"/>
    <col min="12" max="12" width="10.8515625" style="1" customWidth="1"/>
    <col min="13" max="16384" width="9.140625" style="1" customWidth="1"/>
  </cols>
  <sheetData>
    <row r="1" ht="18" customHeight="1"/>
    <row r="2" spans="2:12" ht="41.25" customHeight="1">
      <c r="B2" s="43" t="s">
        <v>344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8.75">
      <c r="B3" s="43" t="s">
        <v>11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1:12" ht="18.75">
      <c r="K4" s="44" t="s">
        <v>12</v>
      </c>
      <c r="L4" s="44"/>
    </row>
    <row r="5" spans="2:12" ht="18.75">
      <c r="B5" s="45" t="s">
        <v>1</v>
      </c>
      <c r="C5" s="45" t="s">
        <v>0</v>
      </c>
      <c r="D5" s="49" t="s">
        <v>2</v>
      </c>
      <c r="E5" s="50"/>
      <c r="F5" s="51"/>
      <c r="G5" s="46" t="s">
        <v>6</v>
      </c>
      <c r="H5" s="47"/>
      <c r="I5" s="47"/>
      <c r="J5" s="47"/>
      <c r="K5" s="47"/>
      <c r="L5" s="48"/>
    </row>
    <row r="6" spans="2:12" ht="18.75">
      <c r="B6" s="45"/>
      <c r="C6" s="45"/>
      <c r="D6" s="52"/>
      <c r="E6" s="53"/>
      <c r="F6" s="54"/>
      <c r="G6" s="45" t="s">
        <v>7</v>
      </c>
      <c r="H6" s="45"/>
      <c r="I6" s="45"/>
      <c r="J6" s="47" t="s">
        <v>8</v>
      </c>
      <c r="K6" s="47"/>
      <c r="L6" s="48"/>
    </row>
    <row r="7" spans="2:12" ht="43.5" customHeight="1">
      <c r="B7" s="45"/>
      <c r="C7" s="45"/>
      <c r="D7" s="2" t="s">
        <v>3</v>
      </c>
      <c r="E7" s="2" t="s">
        <v>4</v>
      </c>
      <c r="F7" s="2" t="s">
        <v>5</v>
      </c>
      <c r="G7" s="2" t="s">
        <v>3</v>
      </c>
      <c r="H7" s="2" t="s">
        <v>4</v>
      </c>
      <c r="I7" s="2" t="s">
        <v>5</v>
      </c>
      <c r="J7" s="2" t="s">
        <v>3</v>
      </c>
      <c r="K7" s="2" t="s">
        <v>4</v>
      </c>
      <c r="L7" s="2" t="s">
        <v>5</v>
      </c>
    </row>
    <row r="8" spans="2:12" ht="63" customHeight="1">
      <c r="B8" s="3" t="s">
        <v>9</v>
      </c>
      <c r="C8" s="3" t="s">
        <v>10</v>
      </c>
      <c r="D8" s="4">
        <f aca="true" t="shared" si="0" ref="D8:E11">+G8+J8</f>
        <v>2082.002</v>
      </c>
      <c r="E8" s="4">
        <f t="shared" si="0"/>
        <v>1867.6781168</v>
      </c>
      <c r="F8" s="5">
        <f>+E8/D8%/100</f>
        <v>0.8970587524891908</v>
      </c>
      <c r="G8" s="4">
        <v>1802.107</v>
      </c>
      <c r="H8" s="4">
        <v>1605.130112</v>
      </c>
      <c r="I8" s="5">
        <f>+H8/G8%/100</f>
        <v>0.890696341560185</v>
      </c>
      <c r="J8" s="4">
        <v>279.895</v>
      </c>
      <c r="K8" s="4">
        <v>262.5480048</v>
      </c>
      <c r="L8" s="5">
        <f>+K8/J8%/100</f>
        <v>0.9380232044159418</v>
      </c>
    </row>
    <row r="9" spans="2:12" ht="63" customHeight="1">
      <c r="B9" s="34" t="s">
        <v>341</v>
      </c>
      <c r="C9" s="33" t="s">
        <v>338</v>
      </c>
      <c r="D9" s="4">
        <f t="shared" si="0"/>
        <v>3560.3950000000004</v>
      </c>
      <c r="E9" s="4">
        <f t="shared" si="0"/>
        <v>3443.099</v>
      </c>
      <c r="F9" s="5">
        <f>+E9/D9%/100</f>
        <v>0.967055340769774</v>
      </c>
      <c r="G9" s="4">
        <v>2379.195</v>
      </c>
      <c r="H9" s="4">
        <v>2266.283</v>
      </c>
      <c r="I9" s="5">
        <f>+H9/G9%/100</f>
        <v>0.9525419311994183</v>
      </c>
      <c r="J9" s="4">
        <v>1181.2</v>
      </c>
      <c r="K9" s="4">
        <v>1176.816</v>
      </c>
      <c r="L9" s="5">
        <f>+K9/J9%/100</f>
        <v>0.9962885201490009</v>
      </c>
    </row>
    <row r="10" spans="2:12" ht="63" customHeight="1">
      <c r="B10" s="34" t="s">
        <v>342</v>
      </c>
      <c r="C10" s="33" t="s">
        <v>339</v>
      </c>
      <c r="D10" s="4">
        <f t="shared" si="0"/>
        <v>1247.998</v>
      </c>
      <c r="E10" s="4">
        <f t="shared" si="0"/>
        <v>1232.029</v>
      </c>
      <c r="F10" s="5">
        <f>+E10/D10%/100</f>
        <v>0.9872043064171576</v>
      </c>
      <c r="G10" s="4">
        <v>1083.548</v>
      </c>
      <c r="H10" s="4">
        <v>1079.433</v>
      </c>
      <c r="I10" s="5">
        <f>+H10/G10%/100</f>
        <v>0.9962022909921849</v>
      </c>
      <c r="J10" s="4">
        <v>164.45</v>
      </c>
      <c r="K10" s="4">
        <v>152.596</v>
      </c>
      <c r="L10" s="5">
        <f>+K10/J10%/100</f>
        <v>0.9279173000912132</v>
      </c>
    </row>
    <row r="11" spans="2:12" ht="63" customHeight="1">
      <c r="B11" s="34" t="s">
        <v>343</v>
      </c>
      <c r="C11" s="33" t="s">
        <v>340</v>
      </c>
      <c r="D11" s="4">
        <f t="shared" si="0"/>
        <v>1027.586</v>
      </c>
      <c r="E11" s="4">
        <f t="shared" si="0"/>
        <v>878.8660000000001</v>
      </c>
      <c r="F11" s="5">
        <f>+E11/D11%/100</f>
        <v>0.8552724540817023</v>
      </c>
      <c r="G11" s="4">
        <v>900.887</v>
      </c>
      <c r="H11" s="4">
        <v>767.19</v>
      </c>
      <c r="I11" s="5">
        <f>+H11/G11%/100</f>
        <v>0.8515940400960388</v>
      </c>
      <c r="J11" s="4">
        <v>126.699</v>
      </c>
      <c r="K11" s="4">
        <v>111.676</v>
      </c>
      <c r="L11" s="5">
        <f>+K11/J11%/100</f>
        <v>0.8814276355772342</v>
      </c>
    </row>
    <row r="12" spans="2:12" s="35" customFormat="1" ht="63" customHeight="1">
      <c r="B12" s="41" t="s">
        <v>337</v>
      </c>
      <c r="C12" s="42"/>
      <c r="D12" s="36">
        <f>SUM(D8:D11)</f>
        <v>7917.981000000001</v>
      </c>
      <c r="E12" s="36">
        <f>SUM(E8:E11)</f>
        <v>7421.6721168</v>
      </c>
      <c r="F12" s="37">
        <f>+E12/D12%/100</f>
        <v>0.9373187580015663</v>
      </c>
      <c r="G12" s="36">
        <f>SUM(G8:G11)</f>
        <v>6165.736999999999</v>
      </c>
      <c r="H12" s="36">
        <f>SUM(H8:H11)</f>
        <v>5718.036112</v>
      </c>
      <c r="I12" s="37">
        <f>+H12/G12%/100</f>
        <v>0.9273889093874748</v>
      </c>
      <c r="J12" s="36">
        <f>SUM(J8:J11)</f>
        <v>1752.2440000000001</v>
      </c>
      <c r="K12" s="36">
        <f>SUM(K8:K11)</f>
        <v>1703.6360048</v>
      </c>
      <c r="L12" s="37">
        <f>+K12/J12%/100</f>
        <v>0.9722595738949596</v>
      </c>
    </row>
  </sheetData>
  <sheetProtection/>
  <mergeCells count="10">
    <mergeCell ref="B12:C12"/>
    <mergeCell ref="B3:L3"/>
    <mergeCell ref="B2:L2"/>
    <mergeCell ref="K4:L4"/>
    <mergeCell ref="C5:C7"/>
    <mergeCell ref="B5:B7"/>
    <mergeCell ref="G5:L5"/>
    <mergeCell ref="G6:I6"/>
    <mergeCell ref="J6:L6"/>
    <mergeCell ref="D5:F6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view="pageBreakPreview" zoomScaleSheetLayoutView="100" workbookViewId="0" topLeftCell="A1">
      <selection activeCell="H11" sqref="H11"/>
    </sheetView>
  </sheetViews>
  <sheetFormatPr defaultColWidth="9.140625" defaultRowHeight="15"/>
  <cols>
    <col min="1" max="1" width="3.8515625" style="6" customWidth="1"/>
    <col min="2" max="2" width="7.28125" style="6" customWidth="1"/>
    <col min="3" max="3" width="13.57421875" style="6" customWidth="1"/>
    <col min="4" max="4" width="13.8515625" style="6" customWidth="1"/>
    <col min="5" max="5" width="10.421875" style="6" customWidth="1"/>
    <col min="6" max="6" width="15.00390625" style="6" customWidth="1"/>
    <col min="7" max="7" width="12.7109375" style="6" customWidth="1"/>
    <col min="8" max="8" width="15.421875" style="6" customWidth="1"/>
    <col min="9" max="9" width="15.7109375" style="6" customWidth="1"/>
    <col min="10" max="10" width="20.8515625" style="6" customWidth="1"/>
    <col min="11" max="14" width="16.7109375" style="6" customWidth="1"/>
    <col min="15" max="16384" width="9.140625" style="6" customWidth="1"/>
  </cols>
  <sheetData>
    <row r="2" spans="2:10" ht="16.5">
      <c r="B2" s="55" t="s">
        <v>13</v>
      </c>
      <c r="C2" s="56"/>
      <c r="D2" s="56"/>
      <c r="E2" s="56"/>
      <c r="F2" s="56"/>
      <c r="G2" s="56"/>
      <c r="H2" s="56"/>
      <c r="I2" s="56"/>
      <c r="J2" s="56"/>
    </row>
    <row r="3" spans="2:10" ht="16.5">
      <c r="B3" s="56" t="s">
        <v>14</v>
      </c>
      <c r="C3" s="56"/>
      <c r="D3" s="56"/>
      <c r="E3" s="56"/>
      <c r="F3" s="56"/>
      <c r="G3" s="56"/>
      <c r="H3" s="56"/>
      <c r="I3" s="56"/>
      <c r="J3" s="56"/>
    </row>
    <row r="4" spans="2:10" ht="16.5">
      <c r="B4" s="57" t="s">
        <v>15</v>
      </c>
      <c r="C4" s="56"/>
      <c r="D4" s="56"/>
      <c r="E4" s="56"/>
      <c r="F4" s="56"/>
      <c r="G4" s="56"/>
      <c r="H4" s="56"/>
      <c r="I4" s="56"/>
      <c r="J4" s="56"/>
    </row>
    <row r="6" spans="2:10" s="8" customFormat="1" ht="108.75" customHeight="1">
      <c r="B6" s="7" t="s">
        <v>1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</row>
    <row r="7" spans="2:10" ht="16.5">
      <c r="B7" s="9" t="s">
        <v>24</v>
      </c>
      <c r="C7" s="9" t="s">
        <v>24</v>
      </c>
      <c r="D7" s="9" t="s">
        <v>24</v>
      </c>
      <c r="E7" s="9" t="s">
        <v>24</v>
      </c>
      <c r="F7" s="9" t="s">
        <v>24</v>
      </c>
      <c r="G7" s="9" t="s">
        <v>24</v>
      </c>
      <c r="H7" s="9" t="s">
        <v>24</v>
      </c>
      <c r="I7" s="9" t="s">
        <v>24</v>
      </c>
      <c r="J7" s="9" t="s">
        <v>24</v>
      </c>
    </row>
    <row r="8" spans="2:10" ht="16.5">
      <c r="B8" s="10"/>
      <c r="C8" s="10"/>
      <c r="D8" s="10"/>
      <c r="E8" s="10"/>
      <c r="F8" s="10"/>
      <c r="G8" s="10"/>
      <c r="H8" s="10"/>
      <c r="I8" s="10"/>
      <c r="J8" s="10"/>
    </row>
    <row r="9" spans="2:10" ht="16.5">
      <c r="B9" s="10"/>
      <c r="C9" s="10"/>
      <c r="D9" s="10"/>
      <c r="E9" s="10"/>
      <c r="F9" s="10"/>
      <c r="G9" s="10"/>
      <c r="H9" s="10"/>
      <c r="I9" s="10"/>
      <c r="J9" s="10"/>
    </row>
    <row r="10" spans="2:10" ht="16.5">
      <c r="B10" s="10"/>
      <c r="C10" s="10"/>
      <c r="D10" s="10"/>
      <c r="E10" s="10"/>
      <c r="F10" s="10"/>
      <c r="G10" s="10"/>
      <c r="H10" s="10"/>
      <c r="I10" s="10"/>
      <c r="J10" s="10"/>
    </row>
    <row r="11" spans="2:10" ht="16.5">
      <c r="B11" s="10"/>
      <c r="C11" s="10"/>
      <c r="D11" s="10"/>
      <c r="E11" s="10"/>
      <c r="F11" s="10"/>
      <c r="G11" s="10"/>
      <c r="H11" s="10"/>
      <c r="I11" s="10"/>
      <c r="J11" s="10"/>
    </row>
    <row r="12" spans="2:10" ht="16.5">
      <c r="B12" s="10"/>
      <c r="C12" s="10"/>
      <c r="D12" s="10"/>
      <c r="E12" s="10"/>
      <c r="F12" s="10"/>
      <c r="G12" s="10"/>
      <c r="H12" s="10"/>
      <c r="I12" s="10"/>
      <c r="J12" s="10"/>
    </row>
    <row r="13" spans="2:10" ht="16.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6.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6.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6.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6.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6.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6.5">
      <c r="B19" s="10"/>
      <c r="C19" s="10"/>
      <c r="D19" s="10"/>
      <c r="E19" s="10"/>
      <c r="F19" s="10"/>
      <c r="G19" s="10"/>
      <c r="H19" s="10"/>
      <c r="I19" s="10"/>
      <c r="J19" s="10"/>
    </row>
  </sheetData>
  <sheetProtection/>
  <mergeCells count="3">
    <mergeCell ref="B2:J2"/>
    <mergeCell ref="B3:J3"/>
    <mergeCell ref="B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G13"/>
  <sheetViews>
    <sheetView view="pageBreakPreview" zoomScaleSheetLayoutView="100" workbookViewId="0" topLeftCell="A1">
      <selection activeCell="D9" sqref="D9:F13"/>
    </sheetView>
  </sheetViews>
  <sheetFormatPr defaultColWidth="9.140625" defaultRowHeight="15"/>
  <cols>
    <col min="1" max="1" width="3.8515625" style="6" customWidth="1"/>
    <col min="2" max="2" width="8.00390625" style="6" customWidth="1"/>
    <col min="3" max="3" width="29.8515625" style="6" customWidth="1"/>
    <col min="4" max="4" width="24.28125" style="26" customWidth="1"/>
    <col min="5" max="5" width="28.00390625" style="6" customWidth="1"/>
    <col min="6" max="6" width="22.140625" style="6" customWidth="1"/>
    <col min="7" max="7" width="30.7109375" style="6" customWidth="1"/>
    <col min="8" max="11" width="16.7109375" style="6" customWidth="1"/>
    <col min="12" max="16384" width="9.140625" style="6" customWidth="1"/>
  </cols>
  <sheetData>
    <row r="2" spans="2:7" ht="16.5">
      <c r="B2" s="55" t="s">
        <v>327</v>
      </c>
      <c r="C2" s="55"/>
      <c r="D2" s="55"/>
      <c r="E2" s="55"/>
      <c r="F2" s="55"/>
      <c r="G2" s="55"/>
    </row>
    <row r="3" spans="2:7" ht="39" customHeight="1">
      <c r="B3" s="60" t="s">
        <v>345</v>
      </c>
      <c r="C3" s="60"/>
      <c r="D3" s="60"/>
      <c r="E3" s="60"/>
      <c r="F3" s="60"/>
      <c r="G3" s="60"/>
    </row>
    <row r="4" spans="2:7" ht="16.5">
      <c r="B4" s="55" t="s">
        <v>11</v>
      </c>
      <c r="C4" s="56"/>
      <c r="D4" s="56"/>
      <c r="E4" s="56"/>
      <c r="F4" s="56"/>
      <c r="G4" s="56"/>
    </row>
    <row r="5" ht="16.5">
      <c r="G5" s="27" t="s">
        <v>328</v>
      </c>
    </row>
    <row r="6" spans="2:7" ht="16.5">
      <c r="B6" s="61" t="s">
        <v>1</v>
      </c>
      <c r="C6" s="61" t="s">
        <v>329</v>
      </c>
      <c r="D6" s="62" t="s">
        <v>330</v>
      </c>
      <c r="E6" s="62"/>
      <c r="F6" s="62"/>
      <c r="G6" s="62"/>
    </row>
    <row r="7" spans="2:7" ht="16.5">
      <c r="B7" s="61"/>
      <c r="C7" s="61"/>
      <c r="D7" s="61" t="s">
        <v>331</v>
      </c>
      <c r="E7" s="62" t="s">
        <v>332</v>
      </c>
      <c r="F7" s="62"/>
      <c r="G7" s="62"/>
    </row>
    <row r="8" spans="2:7" s="8" customFormat="1" ht="108.75" customHeight="1">
      <c r="B8" s="61"/>
      <c r="C8" s="61"/>
      <c r="D8" s="61"/>
      <c r="E8" s="7" t="s">
        <v>333</v>
      </c>
      <c r="F8" s="7" t="s">
        <v>334</v>
      </c>
      <c r="G8" s="7" t="s">
        <v>335</v>
      </c>
    </row>
    <row r="9" spans="2:7" s="8" customFormat="1" ht="50.25" customHeight="1">
      <c r="B9" s="29">
        <v>1</v>
      </c>
      <c r="C9" s="30" t="s">
        <v>336</v>
      </c>
      <c r="D9" s="38">
        <f>+E9+F9+G9</f>
        <v>2082002</v>
      </c>
      <c r="E9" s="39">
        <v>1802107</v>
      </c>
      <c r="F9" s="39">
        <v>279895</v>
      </c>
      <c r="G9" s="31"/>
    </row>
    <row r="10" spans="2:7" s="8" customFormat="1" ht="43.5" customHeight="1">
      <c r="B10" s="34">
        <v>2</v>
      </c>
      <c r="C10" s="33" t="s">
        <v>338</v>
      </c>
      <c r="D10" s="38">
        <f>+E10+F10+G10</f>
        <v>3560395</v>
      </c>
      <c r="E10" s="39">
        <v>2379195</v>
      </c>
      <c r="F10" s="39">
        <v>1181200</v>
      </c>
      <c r="G10" s="31"/>
    </row>
    <row r="11" spans="2:7" s="8" customFormat="1" ht="55.5" customHeight="1">
      <c r="B11" s="34">
        <v>3</v>
      </c>
      <c r="C11" s="33" t="s">
        <v>339</v>
      </c>
      <c r="D11" s="38">
        <f>+E11+F11+G11</f>
        <v>1247998</v>
      </c>
      <c r="E11" s="39">
        <v>1083548</v>
      </c>
      <c r="F11" s="39">
        <v>164450</v>
      </c>
      <c r="G11" s="31"/>
    </row>
    <row r="12" spans="2:7" s="32" customFormat="1" ht="58.5" customHeight="1">
      <c r="B12" s="34">
        <v>4</v>
      </c>
      <c r="C12" s="33" t="s">
        <v>340</v>
      </c>
      <c r="D12" s="38">
        <f>+E12+F12+G12</f>
        <v>1027586</v>
      </c>
      <c r="E12" s="39">
        <v>900887</v>
      </c>
      <c r="F12" s="39">
        <v>126699</v>
      </c>
      <c r="G12" s="31"/>
    </row>
    <row r="13" spans="2:7" s="26" customFormat="1" ht="36" customHeight="1">
      <c r="B13" s="58" t="s">
        <v>337</v>
      </c>
      <c r="C13" s="59"/>
      <c r="D13" s="40">
        <f>SUM(D9:D12)</f>
        <v>7917981</v>
      </c>
      <c r="E13" s="40">
        <f>SUM(E9:E12)</f>
        <v>6165737</v>
      </c>
      <c r="F13" s="40">
        <f>SUM(F9:F12)</f>
        <v>1752244</v>
      </c>
      <c r="G13" s="28">
        <f>SUM(G9:G12)</f>
        <v>0</v>
      </c>
    </row>
  </sheetData>
  <sheetProtection/>
  <mergeCells count="9">
    <mergeCell ref="B13:C13"/>
    <mergeCell ref="B2:G2"/>
    <mergeCell ref="B3:G3"/>
    <mergeCell ref="B4:G4"/>
    <mergeCell ref="B6:B8"/>
    <mergeCell ref="C6:C8"/>
    <mergeCell ref="D6:G6"/>
    <mergeCell ref="D7:D8"/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24"/>
  <sheetViews>
    <sheetView view="pageBreakPreview" zoomScaleSheetLayoutView="100" workbookViewId="0" topLeftCell="A1">
      <pane ySplit="6" topLeftCell="A37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4.28125" style="12" customWidth="1"/>
    <col min="2" max="2" width="6.7109375" style="12" customWidth="1"/>
    <col min="3" max="3" width="16.28125" style="12" customWidth="1"/>
    <col min="4" max="4" width="24.00390625" style="12" customWidth="1"/>
    <col min="5" max="5" width="19.8515625" style="12" customWidth="1"/>
    <col min="6" max="6" width="17.8515625" style="12" customWidth="1"/>
    <col min="7" max="7" width="19.00390625" style="12" customWidth="1"/>
    <col min="8" max="8" width="22.140625" style="12" customWidth="1"/>
    <col min="9" max="12" width="21.140625" style="12" customWidth="1"/>
    <col min="13" max="13" width="21.140625" style="23" customWidth="1"/>
    <col min="14" max="14" width="15.140625" style="12" customWidth="1"/>
    <col min="15" max="16384" width="9.140625" style="12" customWidth="1"/>
  </cols>
  <sheetData>
    <row r="1" s="11" customFormat="1" ht="15"/>
    <row r="2" spans="2:14" s="11" customFormat="1" ht="18.75">
      <c r="B2" s="67" t="s">
        <v>25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s="11" customFormat="1" ht="18.75">
      <c r="B3" s="67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2:14" s="11" customFormat="1" ht="18.75">
      <c r="B4" s="67" t="s">
        <v>26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="11" customFormat="1" ht="15"/>
    <row r="6" spans="2:16" ht="110.25">
      <c r="B6" s="13" t="s">
        <v>1</v>
      </c>
      <c r="C6" s="13" t="s">
        <v>27</v>
      </c>
      <c r="D6" s="13" t="s">
        <v>28</v>
      </c>
      <c r="E6" s="13" t="s">
        <v>29</v>
      </c>
      <c r="F6" s="13" t="s">
        <v>30</v>
      </c>
      <c r="G6" s="13" t="s">
        <v>31</v>
      </c>
      <c r="H6" s="13" t="s">
        <v>32</v>
      </c>
      <c r="I6" s="13" t="s">
        <v>33</v>
      </c>
      <c r="J6" s="13" t="s">
        <v>34</v>
      </c>
      <c r="K6" s="13" t="s">
        <v>35</v>
      </c>
      <c r="L6" s="13" t="s">
        <v>36</v>
      </c>
      <c r="M6" s="14" t="s">
        <v>37</v>
      </c>
      <c r="N6" s="14" t="s">
        <v>38</v>
      </c>
      <c r="O6" s="15"/>
      <c r="P6" s="15"/>
    </row>
    <row r="7" spans="2:16" s="16" customFormat="1" ht="47.25">
      <c r="B7" s="17">
        <v>1</v>
      </c>
      <c r="C7" s="18" t="s">
        <v>39</v>
      </c>
      <c r="D7" s="18" t="s">
        <v>40</v>
      </c>
      <c r="E7" s="18" t="s">
        <v>41</v>
      </c>
      <c r="F7" s="18" t="s">
        <v>42</v>
      </c>
      <c r="G7" s="18" t="s">
        <v>43</v>
      </c>
      <c r="H7" s="18" t="s">
        <v>44</v>
      </c>
      <c r="I7" s="18" t="s">
        <v>45</v>
      </c>
      <c r="J7" s="19">
        <v>2856</v>
      </c>
      <c r="K7" s="19">
        <v>100</v>
      </c>
      <c r="L7" s="19">
        <f>+K7*J7</f>
        <v>285600</v>
      </c>
      <c r="M7" s="17" t="s">
        <v>46</v>
      </c>
      <c r="N7" s="17" t="s">
        <v>47</v>
      </c>
      <c r="O7" s="20"/>
      <c r="P7" s="20"/>
    </row>
    <row r="8" spans="2:16" s="16" customFormat="1" ht="75">
      <c r="B8" s="17">
        <v>2</v>
      </c>
      <c r="C8" s="18" t="s">
        <v>48</v>
      </c>
      <c r="D8" s="18" t="s">
        <v>49</v>
      </c>
      <c r="E8" s="18" t="s">
        <v>41</v>
      </c>
      <c r="F8" s="18" t="s">
        <v>50</v>
      </c>
      <c r="G8" s="18" t="s">
        <v>51</v>
      </c>
      <c r="H8" s="18" t="s">
        <v>44</v>
      </c>
      <c r="I8" s="18" t="s">
        <v>52</v>
      </c>
      <c r="J8" s="19">
        <v>70465</v>
      </c>
      <c r="K8" s="19">
        <v>12</v>
      </c>
      <c r="L8" s="19">
        <f>+K8*J8</f>
        <v>845580</v>
      </c>
      <c r="M8" s="17" t="s">
        <v>53</v>
      </c>
      <c r="N8" s="17" t="s">
        <v>47</v>
      </c>
      <c r="O8" s="20"/>
      <c r="P8" s="20"/>
    </row>
    <row r="9" spans="2:16" ht="63">
      <c r="B9" s="17">
        <v>3</v>
      </c>
      <c r="C9" s="18" t="s">
        <v>54</v>
      </c>
      <c r="D9" s="18" t="s">
        <v>55</v>
      </c>
      <c r="E9" s="18" t="s">
        <v>41</v>
      </c>
      <c r="F9" s="18" t="s">
        <v>50</v>
      </c>
      <c r="G9" s="18" t="s">
        <v>56</v>
      </c>
      <c r="H9" s="18" t="s">
        <v>44</v>
      </c>
      <c r="I9" s="18" t="s">
        <v>52</v>
      </c>
      <c r="J9" s="19">
        <v>3</v>
      </c>
      <c r="K9" s="19">
        <v>1000000</v>
      </c>
      <c r="L9" s="19">
        <f>+K9*J9</f>
        <v>3000000</v>
      </c>
      <c r="M9" s="17" t="s">
        <v>57</v>
      </c>
      <c r="N9" s="17" t="s">
        <v>47</v>
      </c>
      <c r="O9" s="15"/>
      <c r="P9" s="15"/>
    </row>
    <row r="10" spans="2:16" ht="45">
      <c r="B10" s="17">
        <v>4</v>
      </c>
      <c r="C10" s="18" t="s">
        <v>39</v>
      </c>
      <c r="D10" s="18" t="s">
        <v>58</v>
      </c>
      <c r="E10" s="18" t="s">
        <v>41</v>
      </c>
      <c r="F10" s="18" t="s">
        <v>42</v>
      </c>
      <c r="G10" s="18" t="s">
        <v>59</v>
      </c>
      <c r="H10" s="18" t="s">
        <v>44</v>
      </c>
      <c r="I10" s="18" t="s">
        <v>52</v>
      </c>
      <c r="J10" s="19">
        <v>3</v>
      </c>
      <c r="K10" s="19">
        <v>900000</v>
      </c>
      <c r="L10" s="19">
        <f aca="true" t="shared" si="0" ref="L10:L35">+K10*J10</f>
        <v>2700000</v>
      </c>
      <c r="M10" s="17" t="s">
        <v>60</v>
      </c>
      <c r="N10" s="17" t="s">
        <v>47</v>
      </c>
      <c r="O10" s="15"/>
      <c r="P10" s="15"/>
    </row>
    <row r="11" spans="2:14" ht="45">
      <c r="B11" s="17">
        <v>5</v>
      </c>
      <c r="C11" s="18" t="s">
        <v>39</v>
      </c>
      <c r="D11" s="18" t="s">
        <v>61</v>
      </c>
      <c r="E11" s="18" t="s">
        <v>41</v>
      </c>
      <c r="F11" s="18" t="s">
        <v>42</v>
      </c>
      <c r="G11" s="18" t="s">
        <v>62</v>
      </c>
      <c r="H11" s="18" t="s">
        <v>44</v>
      </c>
      <c r="I11" s="18" t="s">
        <v>63</v>
      </c>
      <c r="J11" s="19">
        <v>1</v>
      </c>
      <c r="K11" s="19">
        <v>223000</v>
      </c>
      <c r="L11" s="19">
        <f t="shared" si="0"/>
        <v>223000</v>
      </c>
      <c r="M11" s="17" t="s">
        <v>64</v>
      </c>
      <c r="N11" s="17" t="s">
        <v>47</v>
      </c>
    </row>
    <row r="12" spans="2:14" ht="30">
      <c r="B12" s="17">
        <v>6</v>
      </c>
      <c r="C12" s="18" t="s">
        <v>65</v>
      </c>
      <c r="D12" s="18" t="s">
        <v>66</v>
      </c>
      <c r="E12" s="18" t="s">
        <v>41</v>
      </c>
      <c r="F12" s="18" t="s">
        <v>50</v>
      </c>
      <c r="G12" s="18" t="s">
        <v>67</v>
      </c>
      <c r="H12" s="18" t="s">
        <v>44</v>
      </c>
      <c r="I12" s="18" t="s">
        <v>68</v>
      </c>
      <c r="J12" s="19">
        <v>6329</v>
      </c>
      <c r="K12" s="19">
        <v>200</v>
      </c>
      <c r="L12" s="19">
        <f t="shared" si="0"/>
        <v>1265800</v>
      </c>
      <c r="M12" s="17" t="s">
        <v>69</v>
      </c>
      <c r="N12" s="17" t="s">
        <v>47</v>
      </c>
    </row>
    <row r="13" spans="2:14" ht="30">
      <c r="B13" s="17">
        <v>7</v>
      </c>
      <c r="C13" s="18" t="s">
        <v>70</v>
      </c>
      <c r="D13" s="18" t="s">
        <v>71</v>
      </c>
      <c r="E13" s="18" t="s">
        <v>41</v>
      </c>
      <c r="F13" s="18" t="s">
        <v>72</v>
      </c>
      <c r="G13" s="18">
        <v>1</v>
      </c>
      <c r="H13" s="18" t="s">
        <v>44</v>
      </c>
      <c r="I13" s="18" t="s">
        <v>63</v>
      </c>
      <c r="J13" s="19">
        <v>1</v>
      </c>
      <c r="K13" s="19">
        <v>500000</v>
      </c>
      <c r="L13" s="19">
        <f t="shared" si="0"/>
        <v>500000</v>
      </c>
      <c r="M13" s="17" t="s">
        <v>69</v>
      </c>
      <c r="N13" s="17" t="s">
        <v>47</v>
      </c>
    </row>
    <row r="14" spans="2:14" ht="31.5">
      <c r="B14" s="17">
        <v>8</v>
      </c>
      <c r="C14" s="18" t="s">
        <v>73</v>
      </c>
      <c r="D14" s="18" t="s">
        <v>74</v>
      </c>
      <c r="E14" s="18" t="s">
        <v>41</v>
      </c>
      <c r="F14" s="18" t="s">
        <v>75</v>
      </c>
      <c r="G14" s="18" t="s">
        <v>76</v>
      </c>
      <c r="H14" s="18" t="s">
        <v>44</v>
      </c>
      <c r="I14" s="18" t="s">
        <v>77</v>
      </c>
      <c r="J14" s="19">
        <v>1</v>
      </c>
      <c r="K14" s="19">
        <v>1100000</v>
      </c>
      <c r="L14" s="19">
        <f t="shared" si="0"/>
        <v>1100000</v>
      </c>
      <c r="M14" s="17" t="s">
        <v>78</v>
      </c>
      <c r="N14" s="17" t="s">
        <v>47</v>
      </c>
    </row>
    <row r="15" spans="2:14" ht="31.5">
      <c r="B15" s="17">
        <v>9</v>
      </c>
      <c r="C15" s="18" t="s">
        <v>79</v>
      </c>
      <c r="D15" s="18" t="s">
        <v>80</v>
      </c>
      <c r="E15" s="18" t="s">
        <v>41</v>
      </c>
      <c r="F15" s="18" t="s">
        <v>75</v>
      </c>
      <c r="G15" s="18" t="s">
        <v>81</v>
      </c>
      <c r="H15" s="18" t="s">
        <v>44</v>
      </c>
      <c r="I15" s="18" t="s">
        <v>82</v>
      </c>
      <c r="J15" s="19">
        <v>1</v>
      </c>
      <c r="K15" s="19">
        <v>1174000</v>
      </c>
      <c r="L15" s="19">
        <f>+K15*J15</f>
        <v>1174000</v>
      </c>
      <c r="M15" s="17" t="s">
        <v>83</v>
      </c>
      <c r="N15" s="17" t="s">
        <v>47</v>
      </c>
    </row>
    <row r="16" spans="2:14" ht="45">
      <c r="B16" s="17">
        <v>10</v>
      </c>
      <c r="C16" s="18" t="s">
        <v>39</v>
      </c>
      <c r="D16" s="18" t="s">
        <v>61</v>
      </c>
      <c r="E16" s="18" t="s">
        <v>41</v>
      </c>
      <c r="F16" s="18" t="s">
        <v>42</v>
      </c>
      <c r="G16" s="18" t="s">
        <v>84</v>
      </c>
      <c r="H16" s="18" t="s">
        <v>44</v>
      </c>
      <c r="I16" s="18" t="s">
        <v>63</v>
      </c>
      <c r="J16" s="19">
        <v>1</v>
      </c>
      <c r="K16" s="19">
        <v>223000</v>
      </c>
      <c r="L16" s="19">
        <f>+K16*J16</f>
        <v>223000</v>
      </c>
      <c r="M16" s="17" t="s">
        <v>64</v>
      </c>
      <c r="N16" s="17" t="s">
        <v>47</v>
      </c>
    </row>
    <row r="17" spans="2:14" ht="30">
      <c r="B17" s="17">
        <v>11</v>
      </c>
      <c r="C17" s="18" t="s">
        <v>65</v>
      </c>
      <c r="D17" s="18" t="s">
        <v>66</v>
      </c>
      <c r="E17" s="18" t="s">
        <v>41</v>
      </c>
      <c r="F17" s="18" t="s">
        <v>50</v>
      </c>
      <c r="G17" s="18" t="s">
        <v>85</v>
      </c>
      <c r="H17" s="18" t="s">
        <v>44</v>
      </c>
      <c r="I17" s="18" t="s">
        <v>68</v>
      </c>
      <c r="J17" s="19">
        <v>6324</v>
      </c>
      <c r="K17" s="19">
        <v>200</v>
      </c>
      <c r="L17" s="19">
        <f>+K17*J17</f>
        <v>1264800</v>
      </c>
      <c r="M17" s="17" t="s">
        <v>69</v>
      </c>
      <c r="N17" s="17" t="s">
        <v>47</v>
      </c>
    </row>
    <row r="18" spans="2:14" ht="31.5">
      <c r="B18" s="17">
        <v>12</v>
      </c>
      <c r="C18" s="18" t="s">
        <v>86</v>
      </c>
      <c r="D18" s="18" t="s">
        <v>87</v>
      </c>
      <c r="E18" s="18" t="s">
        <v>41</v>
      </c>
      <c r="F18" s="18" t="s">
        <v>75</v>
      </c>
      <c r="G18" s="18" t="s">
        <v>88</v>
      </c>
      <c r="H18" s="18" t="s">
        <v>44</v>
      </c>
      <c r="I18" s="18" t="s">
        <v>89</v>
      </c>
      <c r="J18" s="19">
        <v>1</v>
      </c>
      <c r="K18" s="19">
        <v>115000</v>
      </c>
      <c r="L18" s="19">
        <f t="shared" si="0"/>
        <v>115000</v>
      </c>
      <c r="M18" s="17" t="s">
        <v>90</v>
      </c>
      <c r="N18" s="17" t="s">
        <v>91</v>
      </c>
    </row>
    <row r="19" spans="2:14" ht="47.25">
      <c r="B19" s="17">
        <v>13</v>
      </c>
      <c r="C19" s="18" t="s">
        <v>86</v>
      </c>
      <c r="D19" s="18" t="s">
        <v>92</v>
      </c>
      <c r="E19" s="18" t="s">
        <v>41</v>
      </c>
      <c r="F19" s="18" t="s">
        <v>75</v>
      </c>
      <c r="G19" s="18" t="s">
        <v>93</v>
      </c>
      <c r="H19" s="18" t="s">
        <v>44</v>
      </c>
      <c r="I19" s="18" t="s">
        <v>89</v>
      </c>
      <c r="J19" s="19">
        <v>33</v>
      </c>
      <c r="K19" s="19">
        <v>30390</v>
      </c>
      <c r="L19" s="19">
        <f t="shared" si="0"/>
        <v>1002870</v>
      </c>
      <c r="M19" s="17" t="s">
        <v>94</v>
      </c>
      <c r="N19" s="17" t="s">
        <v>91</v>
      </c>
    </row>
    <row r="20" spans="2:14" ht="31.5">
      <c r="B20" s="17">
        <v>14</v>
      </c>
      <c r="C20" s="18" t="s">
        <v>48</v>
      </c>
      <c r="D20" s="18" t="s">
        <v>95</v>
      </c>
      <c r="E20" s="18" t="s">
        <v>41</v>
      </c>
      <c r="F20" s="18" t="s">
        <v>72</v>
      </c>
      <c r="G20" s="18">
        <v>2</v>
      </c>
      <c r="H20" s="18" t="s">
        <v>44</v>
      </c>
      <c r="I20" s="18" t="s">
        <v>77</v>
      </c>
      <c r="J20" s="19">
        <v>17</v>
      </c>
      <c r="K20" s="19">
        <v>15610</v>
      </c>
      <c r="L20" s="19">
        <f t="shared" si="0"/>
        <v>265370</v>
      </c>
      <c r="M20" s="17" t="s">
        <v>96</v>
      </c>
      <c r="N20" s="17" t="s">
        <v>91</v>
      </c>
    </row>
    <row r="21" spans="2:14" ht="45">
      <c r="B21" s="17">
        <v>15</v>
      </c>
      <c r="C21" s="18" t="s">
        <v>65</v>
      </c>
      <c r="D21" s="18" t="s">
        <v>97</v>
      </c>
      <c r="E21" s="18" t="s">
        <v>41</v>
      </c>
      <c r="F21" s="18" t="s">
        <v>72</v>
      </c>
      <c r="G21" s="18">
        <v>3</v>
      </c>
      <c r="H21" s="18" t="s">
        <v>44</v>
      </c>
      <c r="I21" s="18" t="s">
        <v>63</v>
      </c>
      <c r="J21" s="19">
        <v>1</v>
      </c>
      <c r="K21" s="19">
        <v>300000</v>
      </c>
      <c r="L21" s="19">
        <f t="shared" si="0"/>
        <v>300000</v>
      </c>
      <c r="M21" s="17" t="s">
        <v>98</v>
      </c>
      <c r="N21" s="17" t="s">
        <v>91</v>
      </c>
    </row>
    <row r="22" spans="2:14" ht="30">
      <c r="B22" s="17">
        <v>16</v>
      </c>
      <c r="C22" s="18" t="s">
        <v>65</v>
      </c>
      <c r="D22" s="18" t="s">
        <v>66</v>
      </c>
      <c r="E22" s="18" t="s">
        <v>41</v>
      </c>
      <c r="F22" s="18" t="s">
        <v>50</v>
      </c>
      <c r="G22" s="18" t="s">
        <v>99</v>
      </c>
      <c r="H22" s="18" t="s">
        <v>44</v>
      </c>
      <c r="I22" s="18" t="s">
        <v>68</v>
      </c>
      <c r="J22" s="19">
        <v>6355</v>
      </c>
      <c r="K22" s="19">
        <v>1000</v>
      </c>
      <c r="L22" s="19">
        <f>+K22*J22</f>
        <v>6355000</v>
      </c>
      <c r="M22" s="17" t="s">
        <v>69</v>
      </c>
      <c r="N22" s="17" t="s">
        <v>91</v>
      </c>
    </row>
    <row r="23" spans="2:14" ht="45">
      <c r="B23" s="17">
        <v>17</v>
      </c>
      <c r="C23" s="18" t="s">
        <v>39</v>
      </c>
      <c r="D23" s="18" t="s">
        <v>61</v>
      </c>
      <c r="E23" s="18" t="s">
        <v>41</v>
      </c>
      <c r="F23" s="18" t="s">
        <v>42</v>
      </c>
      <c r="G23" s="18" t="s">
        <v>100</v>
      </c>
      <c r="H23" s="18" t="s">
        <v>44</v>
      </c>
      <c r="I23" s="18" t="s">
        <v>63</v>
      </c>
      <c r="J23" s="19">
        <v>1</v>
      </c>
      <c r="K23" s="19">
        <v>223000</v>
      </c>
      <c r="L23" s="19">
        <f>+K23*J23</f>
        <v>223000</v>
      </c>
      <c r="M23" s="17" t="s">
        <v>64</v>
      </c>
      <c r="N23" s="17" t="s">
        <v>91</v>
      </c>
    </row>
    <row r="24" spans="2:14" ht="63">
      <c r="B24" s="17">
        <v>18</v>
      </c>
      <c r="C24" s="18" t="s">
        <v>54</v>
      </c>
      <c r="D24" s="18" t="s">
        <v>101</v>
      </c>
      <c r="E24" s="18" t="s">
        <v>41</v>
      </c>
      <c r="F24" s="18" t="s">
        <v>102</v>
      </c>
      <c r="G24" s="18" t="s">
        <v>103</v>
      </c>
      <c r="H24" s="18" t="s">
        <v>44</v>
      </c>
      <c r="I24" s="18" t="s">
        <v>63</v>
      </c>
      <c r="J24" s="19">
        <v>1</v>
      </c>
      <c r="K24" s="19">
        <v>2000000</v>
      </c>
      <c r="L24" s="19">
        <f t="shared" si="0"/>
        <v>2000000</v>
      </c>
      <c r="M24" s="17" t="s">
        <v>104</v>
      </c>
      <c r="N24" s="17" t="s">
        <v>91</v>
      </c>
    </row>
    <row r="25" spans="2:14" ht="31.5">
      <c r="B25" s="17">
        <v>19</v>
      </c>
      <c r="C25" s="18" t="s">
        <v>105</v>
      </c>
      <c r="D25" s="18" t="s">
        <v>106</v>
      </c>
      <c r="E25" s="18" t="s">
        <v>41</v>
      </c>
      <c r="F25" s="18" t="s">
        <v>50</v>
      </c>
      <c r="G25" s="18" t="s">
        <v>107</v>
      </c>
      <c r="H25" s="18" t="s">
        <v>44</v>
      </c>
      <c r="I25" s="18" t="s">
        <v>63</v>
      </c>
      <c r="J25" s="19">
        <v>1</v>
      </c>
      <c r="K25" s="19">
        <v>1127500</v>
      </c>
      <c r="L25" s="19">
        <f t="shared" si="0"/>
        <v>1127500</v>
      </c>
      <c r="M25" s="17" t="s">
        <v>108</v>
      </c>
      <c r="N25" s="17" t="s">
        <v>91</v>
      </c>
    </row>
    <row r="26" spans="2:14" ht="75">
      <c r="B26" s="17">
        <v>20</v>
      </c>
      <c r="C26" s="18" t="s">
        <v>48</v>
      </c>
      <c r="D26" s="18" t="s">
        <v>109</v>
      </c>
      <c r="E26" s="18" t="s">
        <v>41</v>
      </c>
      <c r="F26" s="18" t="s">
        <v>110</v>
      </c>
      <c r="G26" s="18" t="s">
        <v>111</v>
      </c>
      <c r="H26" s="18" t="s">
        <v>44</v>
      </c>
      <c r="I26" s="18" t="s">
        <v>52</v>
      </c>
      <c r="J26" s="19">
        <v>3</v>
      </c>
      <c r="K26" s="19">
        <v>501750</v>
      </c>
      <c r="L26" s="19">
        <f t="shared" si="0"/>
        <v>1505250</v>
      </c>
      <c r="M26" s="17" t="s">
        <v>112</v>
      </c>
      <c r="N26" s="17" t="s">
        <v>91</v>
      </c>
    </row>
    <row r="27" spans="2:14" ht="30">
      <c r="B27" s="17">
        <v>21</v>
      </c>
      <c r="C27" s="18" t="s">
        <v>39</v>
      </c>
      <c r="D27" s="18" t="s">
        <v>113</v>
      </c>
      <c r="E27" s="18" t="s">
        <v>41</v>
      </c>
      <c r="F27" s="18" t="s">
        <v>75</v>
      </c>
      <c r="G27" s="18" t="s">
        <v>114</v>
      </c>
      <c r="H27" s="18" t="s">
        <v>44</v>
      </c>
      <c r="I27" s="18" t="s">
        <v>77</v>
      </c>
      <c r="J27" s="19">
        <v>200</v>
      </c>
      <c r="K27" s="19">
        <v>460</v>
      </c>
      <c r="L27" s="19">
        <f t="shared" si="0"/>
        <v>92000</v>
      </c>
      <c r="M27" s="17" t="s">
        <v>115</v>
      </c>
      <c r="N27" s="17" t="s">
        <v>91</v>
      </c>
    </row>
    <row r="28" spans="2:14" ht="30">
      <c r="B28" s="17">
        <v>22</v>
      </c>
      <c r="C28" s="18" t="s">
        <v>39</v>
      </c>
      <c r="D28" s="18" t="s">
        <v>113</v>
      </c>
      <c r="E28" s="18" t="s">
        <v>41</v>
      </c>
      <c r="F28" s="18" t="s">
        <v>75</v>
      </c>
      <c r="G28" s="18" t="s">
        <v>116</v>
      </c>
      <c r="H28" s="18" t="s">
        <v>44</v>
      </c>
      <c r="I28" s="18" t="s">
        <v>77</v>
      </c>
      <c r="J28" s="19">
        <v>200</v>
      </c>
      <c r="K28" s="19">
        <v>740</v>
      </c>
      <c r="L28" s="19">
        <f t="shared" si="0"/>
        <v>148000</v>
      </c>
      <c r="M28" s="17" t="s">
        <v>115</v>
      </c>
      <c r="N28" s="17" t="s">
        <v>91</v>
      </c>
    </row>
    <row r="29" spans="2:14" ht="47.25">
      <c r="B29" s="17">
        <v>23</v>
      </c>
      <c r="C29" s="18" t="s">
        <v>117</v>
      </c>
      <c r="D29" s="18" t="s">
        <v>118</v>
      </c>
      <c r="E29" s="18" t="s">
        <v>41</v>
      </c>
      <c r="F29" s="18" t="s">
        <v>72</v>
      </c>
      <c r="G29" s="18">
        <v>4</v>
      </c>
      <c r="H29" s="18" t="s">
        <v>44</v>
      </c>
      <c r="I29" s="18" t="s">
        <v>119</v>
      </c>
      <c r="J29" s="19">
        <v>3</v>
      </c>
      <c r="K29" s="19">
        <v>400000</v>
      </c>
      <c r="L29" s="19">
        <f>+K29*J29</f>
        <v>1200000</v>
      </c>
      <c r="M29" s="17" t="s">
        <v>120</v>
      </c>
      <c r="N29" s="17" t="s">
        <v>91</v>
      </c>
    </row>
    <row r="30" spans="2:14" ht="34.5" customHeight="1">
      <c r="B30" s="63">
        <v>24</v>
      </c>
      <c r="C30" s="18" t="s">
        <v>54</v>
      </c>
      <c r="D30" s="65" t="s">
        <v>121</v>
      </c>
      <c r="E30" s="65" t="s">
        <v>41</v>
      </c>
      <c r="F30" s="65" t="s">
        <v>75</v>
      </c>
      <c r="G30" s="65" t="s">
        <v>122</v>
      </c>
      <c r="H30" s="65" t="s">
        <v>44</v>
      </c>
      <c r="I30" s="18" t="s">
        <v>77</v>
      </c>
      <c r="J30" s="19">
        <v>2</v>
      </c>
      <c r="K30" s="19">
        <v>700683</v>
      </c>
      <c r="L30" s="19">
        <f>+K30*J30</f>
        <v>1401366</v>
      </c>
      <c r="M30" s="63" t="s">
        <v>53</v>
      </c>
      <c r="N30" s="63" t="s">
        <v>91</v>
      </c>
    </row>
    <row r="31" spans="2:14" ht="34.5" customHeight="1">
      <c r="B31" s="64"/>
      <c r="C31" s="18" t="s">
        <v>54</v>
      </c>
      <c r="D31" s="66"/>
      <c r="E31" s="66"/>
      <c r="F31" s="66"/>
      <c r="G31" s="66"/>
      <c r="H31" s="66"/>
      <c r="I31" s="18" t="s">
        <v>52</v>
      </c>
      <c r="J31" s="19">
        <v>10</v>
      </c>
      <c r="K31" s="19">
        <v>83928</v>
      </c>
      <c r="L31" s="19">
        <f>+K31*J31</f>
        <v>839280</v>
      </c>
      <c r="M31" s="64"/>
      <c r="N31" s="64"/>
    </row>
    <row r="32" spans="2:14" ht="63">
      <c r="B32" s="17">
        <v>25</v>
      </c>
      <c r="C32" s="18" t="s">
        <v>39</v>
      </c>
      <c r="D32" s="18" t="s">
        <v>123</v>
      </c>
      <c r="E32" s="18" t="s">
        <v>41</v>
      </c>
      <c r="F32" s="18" t="s">
        <v>75</v>
      </c>
      <c r="G32" s="18" t="s">
        <v>124</v>
      </c>
      <c r="H32" s="18" t="s">
        <v>44</v>
      </c>
      <c r="I32" s="18" t="s">
        <v>77</v>
      </c>
      <c r="J32" s="19">
        <v>70</v>
      </c>
      <c r="K32" s="19">
        <v>43516</v>
      </c>
      <c r="L32" s="19">
        <f t="shared" si="0"/>
        <v>3046120</v>
      </c>
      <c r="M32" s="17" t="s">
        <v>125</v>
      </c>
      <c r="N32" s="17" t="s">
        <v>126</v>
      </c>
    </row>
    <row r="33" spans="2:14" ht="63">
      <c r="B33" s="21">
        <v>26</v>
      </c>
      <c r="C33" s="18" t="s">
        <v>54</v>
      </c>
      <c r="D33" s="18" t="s">
        <v>127</v>
      </c>
      <c r="E33" s="18" t="s">
        <v>41</v>
      </c>
      <c r="F33" s="18" t="s">
        <v>75</v>
      </c>
      <c r="G33" s="18" t="s">
        <v>128</v>
      </c>
      <c r="H33" s="18" t="s">
        <v>44</v>
      </c>
      <c r="I33" s="18" t="s">
        <v>52</v>
      </c>
      <c r="J33" s="19">
        <v>11</v>
      </c>
      <c r="K33" s="19">
        <v>34706</v>
      </c>
      <c r="L33" s="19">
        <f t="shared" si="0"/>
        <v>381766</v>
      </c>
      <c r="M33" s="17" t="s">
        <v>57</v>
      </c>
      <c r="N33" s="17" t="s">
        <v>126</v>
      </c>
    </row>
    <row r="34" spans="2:14" ht="30">
      <c r="B34" s="17">
        <v>27</v>
      </c>
      <c r="C34" s="18" t="s">
        <v>54</v>
      </c>
      <c r="D34" s="18" t="s">
        <v>129</v>
      </c>
      <c r="E34" s="18" t="s">
        <v>41</v>
      </c>
      <c r="F34" s="18" t="s">
        <v>50</v>
      </c>
      <c r="G34" s="18" t="s">
        <v>130</v>
      </c>
      <c r="H34" s="18" t="s">
        <v>44</v>
      </c>
      <c r="I34" s="18" t="s">
        <v>52</v>
      </c>
      <c r="J34" s="19">
        <v>10</v>
      </c>
      <c r="K34" s="19">
        <v>132320</v>
      </c>
      <c r="L34" s="19">
        <f t="shared" si="0"/>
        <v>1323200</v>
      </c>
      <c r="M34" s="17" t="s">
        <v>53</v>
      </c>
      <c r="N34" s="17" t="s">
        <v>126</v>
      </c>
    </row>
    <row r="35" spans="2:14" ht="45">
      <c r="B35" s="17">
        <v>28</v>
      </c>
      <c r="C35" s="18" t="s">
        <v>86</v>
      </c>
      <c r="D35" s="18" t="s">
        <v>131</v>
      </c>
      <c r="E35" s="18" t="s">
        <v>41</v>
      </c>
      <c r="F35" s="18" t="s">
        <v>75</v>
      </c>
      <c r="G35" s="18" t="s">
        <v>132</v>
      </c>
      <c r="H35" s="18" t="s">
        <v>44</v>
      </c>
      <c r="I35" s="18" t="s">
        <v>89</v>
      </c>
      <c r="J35" s="19">
        <v>19</v>
      </c>
      <c r="K35" s="19">
        <v>28704</v>
      </c>
      <c r="L35" s="19">
        <f t="shared" si="0"/>
        <v>545376</v>
      </c>
      <c r="M35" s="17" t="s">
        <v>133</v>
      </c>
      <c r="N35" s="17" t="s">
        <v>126</v>
      </c>
    </row>
    <row r="36" spans="2:14" ht="30">
      <c r="B36" s="17">
        <v>29</v>
      </c>
      <c r="C36" s="18" t="s">
        <v>105</v>
      </c>
      <c r="D36" s="18" t="s">
        <v>106</v>
      </c>
      <c r="E36" s="18" t="s">
        <v>41</v>
      </c>
      <c r="F36" s="18" t="s">
        <v>50</v>
      </c>
      <c r="G36" s="18" t="s">
        <v>134</v>
      </c>
      <c r="H36" s="18" t="s">
        <v>44</v>
      </c>
      <c r="I36" s="18" t="s">
        <v>63</v>
      </c>
      <c r="J36" s="19">
        <v>1</v>
      </c>
      <c r="K36" s="19">
        <v>546000</v>
      </c>
      <c r="L36" s="19">
        <f>+K36*J36</f>
        <v>546000</v>
      </c>
      <c r="M36" s="17" t="s">
        <v>135</v>
      </c>
      <c r="N36" s="17" t="s">
        <v>126</v>
      </c>
    </row>
    <row r="37" spans="2:14" ht="30">
      <c r="B37" s="17">
        <v>30</v>
      </c>
      <c r="C37" s="18" t="s">
        <v>65</v>
      </c>
      <c r="D37" s="18" t="s">
        <v>66</v>
      </c>
      <c r="E37" s="18" t="s">
        <v>41</v>
      </c>
      <c r="F37" s="18" t="s">
        <v>50</v>
      </c>
      <c r="G37" s="18" t="s">
        <v>136</v>
      </c>
      <c r="H37" s="18" t="s">
        <v>44</v>
      </c>
      <c r="I37" s="18" t="s">
        <v>68</v>
      </c>
      <c r="J37" s="19">
        <v>5698</v>
      </c>
      <c r="K37" s="19">
        <v>1000</v>
      </c>
      <c r="L37" s="19">
        <f aca="true" t="shared" si="1" ref="L37:L100">+K37*J37</f>
        <v>5698000</v>
      </c>
      <c r="M37" s="17" t="s">
        <v>69</v>
      </c>
      <c r="N37" s="17" t="s">
        <v>137</v>
      </c>
    </row>
    <row r="38" spans="2:14" ht="75">
      <c r="B38" s="17">
        <v>31</v>
      </c>
      <c r="C38" s="18" t="s">
        <v>48</v>
      </c>
      <c r="D38" s="18" t="s">
        <v>109</v>
      </c>
      <c r="E38" s="18" t="s">
        <v>41</v>
      </c>
      <c r="F38" s="18" t="s">
        <v>110</v>
      </c>
      <c r="G38" s="18" t="s">
        <v>138</v>
      </c>
      <c r="H38" s="18" t="s">
        <v>44</v>
      </c>
      <c r="I38" s="18" t="s">
        <v>52</v>
      </c>
      <c r="J38" s="19">
        <v>9</v>
      </c>
      <c r="K38" s="19">
        <v>501750</v>
      </c>
      <c r="L38" s="19">
        <f t="shared" si="1"/>
        <v>4515750</v>
      </c>
      <c r="M38" s="17" t="s">
        <v>112</v>
      </c>
      <c r="N38" s="17" t="s">
        <v>137</v>
      </c>
    </row>
    <row r="39" spans="2:14" ht="45">
      <c r="B39" s="17">
        <v>32</v>
      </c>
      <c r="C39" s="18" t="s">
        <v>39</v>
      </c>
      <c r="D39" s="18" t="s">
        <v>61</v>
      </c>
      <c r="E39" s="18" t="s">
        <v>41</v>
      </c>
      <c r="F39" s="18" t="s">
        <v>42</v>
      </c>
      <c r="G39" s="18" t="s">
        <v>139</v>
      </c>
      <c r="H39" s="18" t="s">
        <v>44</v>
      </c>
      <c r="I39" s="18" t="s">
        <v>63</v>
      </c>
      <c r="J39" s="19">
        <v>1</v>
      </c>
      <c r="K39" s="19">
        <v>223000</v>
      </c>
      <c r="L39" s="19">
        <f t="shared" si="1"/>
        <v>223000</v>
      </c>
      <c r="M39" s="17" t="s">
        <v>64</v>
      </c>
      <c r="N39" s="17" t="s">
        <v>137</v>
      </c>
    </row>
    <row r="40" spans="2:14" ht="47.25">
      <c r="B40" s="17">
        <v>33</v>
      </c>
      <c r="C40" s="18" t="s">
        <v>48</v>
      </c>
      <c r="D40" s="18" t="s">
        <v>140</v>
      </c>
      <c r="E40" s="18" t="s">
        <v>41</v>
      </c>
      <c r="F40" s="18" t="s">
        <v>110</v>
      </c>
      <c r="G40" s="18" t="s">
        <v>141</v>
      </c>
      <c r="H40" s="18" t="s">
        <v>44</v>
      </c>
      <c r="I40" s="18" t="s">
        <v>52</v>
      </c>
      <c r="J40" s="19">
        <v>12</v>
      </c>
      <c r="K40" s="19">
        <v>45000</v>
      </c>
      <c r="L40" s="19">
        <f>+K40*J40</f>
        <v>540000</v>
      </c>
      <c r="M40" s="17" t="s">
        <v>142</v>
      </c>
      <c r="N40" s="17" t="s">
        <v>143</v>
      </c>
    </row>
    <row r="41" spans="2:14" ht="63">
      <c r="B41" s="17">
        <v>34</v>
      </c>
      <c r="C41" s="18" t="s">
        <v>54</v>
      </c>
      <c r="D41" s="18" t="s">
        <v>55</v>
      </c>
      <c r="E41" s="18" t="s">
        <v>41</v>
      </c>
      <c r="F41" s="18" t="s">
        <v>50</v>
      </c>
      <c r="G41" s="18" t="s">
        <v>144</v>
      </c>
      <c r="H41" s="18" t="s">
        <v>44</v>
      </c>
      <c r="I41" s="18" t="s">
        <v>52</v>
      </c>
      <c r="J41" s="19">
        <v>8</v>
      </c>
      <c r="K41" s="19">
        <v>1000000</v>
      </c>
      <c r="L41" s="19">
        <f>+K41*J41</f>
        <v>8000000</v>
      </c>
      <c r="M41" s="17" t="s">
        <v>57</v>
      </c>
      <c r="N41" s="17" t="s">
        <v>143</v>
      </c>
    </row>
    <row r="42" spans="2:14" ht="60">
      <c r="B42" s="17">
        <v>35</v>
      </c>
      <c r="C42" s="18" t="s">
        <v>48</v>
      </c>
      <c r="D42" s="18" t="s">
        <v>145</v>
      </c>
      <c r="E42" s="18" t="s">
        <v>41</v>
      </c>
      <c r="F42" s="18" t="s">
        <v>42</v>
      </c>
      <c r="G42" s="18" t="s">
        <v>146</v>
      </c>
      <c r="H42" s="18" t="s">
        <v>44</v>
      </c>
      <c r="I42" s="18" t="s">
        <v>77</v>
      </c>
      <c r="J42" s="19">
        <v>1</v>
      </c>
      <c r="K42" s="19">
        <v>33000</v>
      </c>
      <c r="L42" s="19">
        <f t="shared" si="1"/>
        <v>33000</v>
      </c>
      <c r="M42" s="17" t="s">
        <v>147</v>
      </c>
      <c r="N42" s="17" t="s">
        <v>143</v>
      </c>
    </row>
    <row r="43" spans="2:14" ht="21" customHeight="1">
      <c r="B43" s="63">
        <v>36</v>
      </c>
      <c r="C43" s="18" t="s">
        <v>54</v>
      </c>
      <c r="D43" s="65" t="s">
        <v>148</v>
      </c>
      <c r="E43" s="65" t="s">
        <v>41</v>
      </c>
      <c r="F43" s="65" t="s">
        <v>50</v>
      </c>
      <c r="G43" s="65" t="s">
        <v>149</v>
      </c>
      <c r="H43" s="65" t="s">
        <v>44</v>
      </c>
      <c r="I43" s="18" t="s">
        <v>77</v>
      </c>
      <c r="J43" s="19">
        <v>4</v>
      </c>
      <c r="K43" s="19">
        <v>840000</v>
      </c>
      <c r="L43" s="19">
        <f>+K43*J43</f>
        <v>3360000</v>
      </c>
      <c r="M43" s="63" t="s">
        <v>150</v>
      </c>
      <c r="N43" s="63" t="s">
        <v>143</v>
      </c>
    </row>
    <row r="44" spans="2:14" ht="21" customHeight="1">
      <c r="B44" s="64"/>
      <c r="C44" s="18" t="s">
        <v>54</v>
      </c>
      <c r="D44" s="66"/>
      <c r="E44" s="66"/>
      <c r="F44" s="66"/>
      <c r="G44" s="66"/>
      <c r="H44" s="66"/>
      <c r="I44" s="18" t="s">
        <v>77</v>
      </c>
      <c r="J44" s="19">
        <v>10</v>
      </c>
      <c r="K44" s="19">
        <v>420000</v>
      </c>
      <c r="L44" s="19">
        <f>+K44*J44</f>
        <v>4200000</v>
      </c>
      <c r="M44" s="64"/>
      <c r="N44" s="64"/>
    </row>
    <row r="45" spans="2:14" ht="45">
      <c r="B45" s="17">
        <v>37</v>
      </c>
      <c r="C45" s="18" t="s">
        <v>39</v>
      </c>
      <c r="D45" s="18" t="s">
        <v>151</v>
      </c>
      <c r="E45" s="18" t="s">
        <v>41</v>
      </c>
      <c r="F45" s="18" t="s">
        <v>72</v>
      </c>
      <c r="G45" s="18">
        <v>6</v>
      </c>
      <c r="H45" s="18" t="s">
        <v>44</v>
      </c>
      <c r="I45" s="18" t="s">
        <v>77</v>
      </c>
      <c r="J45" s="19">
        <v>3</v>
      </c>
      <c r="K45" s="19">
        <v>22300</v>
      </c>
      <c r="L45" s="19">
        <f>+K45*J45</f>
        <v>66900</v>
      </c>
      <c r="M45" s="17" t="s">
        <v>147</v>
      </c>
      <c r="N45" s="17" t="s">
        <v>143</v>
      </c>
    </row>
    <row r="46" spans="2:14" ht="31.5">
      <c r="B46" s="17">
        <v>38</v>
      </c>
      <c r="C46" s="18" t="s">
        <v>79</v>
      </c>
      <c r="D46" s="18" t="s">
        <v>152</v>
      </c>
      <c r="E46" s="18" t="s">
        <v>41</v>
      </c>
      <c r="F46" s="18" t="s">
        <v>75</v>
      </c>
      <c r="G46" s="18" t="s">
        <v>153</v>
      </c>
      <c r="H46" s="18" t="s">
        <v>44</v>
      </c>
      <c r="I46" s="18" t="s">
        <v>77</v>
      </c>
      <c r="J46" s="19">
        <v>7</v>
      </c>
      <c r="K46" s="19">
        <v>95000</v>
      </c>
      <c r="L46" s="19">
        <f t="shared" si="1"/>
        <v>665000</v>
      </c>
      <c r="M46" s="17" t="s">
        <v>154</v>
      </c>
      <c r="N46" s="17" t="s">
        <v>155</v>
      </c>
    </row>
    <row r="47" spans="2:14" ht="30">
      <c r="B47" s="17">
        <v>39</v>
      </c>
      <c r="C47" s="18" t="s">
        <v>39</v>
      </c>
      <c r="D47" s="18" t="s">
        <v>156</v>
      </c>
      <c r="E47" s="18" t="s">
        <v>41</v>
      </c>
      <c r="F47" s="18" t="s">
        <v>50</v>
      </c>
      <c r="G47" s="18" t="s">
        <v>157</v>
      </c>
      <c r="H47" s="18" t="s">
        <v>44</v>
      </c>
      <c r="I47" s="18" t="s">
        <v>158</v>
      </c>
      <c r="J47" s="19">
        <v>1</v>
      </c>
      <c r="K47" s="19">
        <v>4000000</v>
      </c>
      <c r="L47" s="19">
        <f t="shared" si="1"/>
        <v>4000000</v>
      </c>
      <c r="M47" s="17" t="s">
        <v>159</v>
      </c>
      <c r="N47" s="17" t="s">
        <v>155</v>
      </c>
    </row>
    <row r="48" spans="2:14" ht="30">
      <c r="B48" s="17">
        <v>40</v>
      </c>
      <c r="C48" s="18" t="s">
        <v>65</v>
      </c>
      <c r="D48" s="18" t="s">
        <v>66</v>
      </c>
      <c r="E48" s="18" t="s">
        <v>41</v>
      </c>
      <c r="F48" s="18" t="s">
        <v>50</v>
      </c>
      <c r="G48" s="18" t="s">
        <v>160</v>
      </c>
      <c r="H48" s="18" t="s">
        <v>44</v>
      </c>
      <c r="I48" s="18" t="s">
        <v>68</v>
      </c>
      <c r="J48" s="19">
        <v>5020</v>
      </c>
      <c r="K48" s="19">
        <v>1000</v>
      </c>
      <c r="L48" s="19">
        <f t="shared" si="1"/>
        <v>5020000</v>
      </c>
      <c r="M48" s="17" t="s">
        <v>69</v>
      </c>
      <c r="N48" s="17" t="s">
        <v>155</v>
      </c>
    </row>
    <row r="49" spans="2:14" ht="31.5">
      <c r="B49" s="17">
        <v>41</v>
      </c>
      <c r="C49" s="18" t="s">
        <v>39</v>
      </c>
      <c r="D49" s="18" t="s">
        <v>61</v>
      </c>
      <c r="E49" s="18" t="s">
        <v>41</v>
      </c>
      <c r="F49" s="18" t="s">
        <v>72</v>
      </c>
      <c r="G49" s="18">
        <v>457</v>
      </c>
      <c r="H49" s="18" t="s">
        <v>44</v>
      </c>
      <c r="I49" s="18" t="s">
        <v>63</v>
      </c>
      <c r="J49" s="19">
        <v>1</v>
      </c>
      <c r="K49" s="19">
        <v>223000</v>
      </c>
      <c r="L49" s="19">
        <f t="shared" si="1"/>
        <v>223000</v>
      </c>
      <c r="M49" s="17" t="s">
        <v>64</v>
      </c>
      <c r="N49" s="17" t="s">
        <v>161</v>
      </c>
    </row>
    <row r="50" spans="2:14" ht="45">
      <c r="B50" s="17">
        <v>42</v>
      </c>
      <c r="C50" s="18" t="s">
        <v>39</v>
      </c>
      <c r="D50" s="18" t="s">
        <v>162</v>
      </c>
      <c r="E50" s="18" t="s">
        <v>41</v>
      </c>
      <c r="F50" s="18" t="s">
        <v>42</v>
      </c>
      <c r="G50" s="18" t="s">
        <v>163</v>
      </c>
      <c r="H50" s="18" t="s">
        <v>44</v>
      </c>
      <c r="I50" s="18" t="s">
        <v>77</v>
      </c>
      <c r="J50" s="19">
        <v>4</v>
      </c>
      <c r="K50" s="19">
        <v>200000</v>
      </c>
      <c r="L50" s="19">
        <f t="shared" si="1"/>
        <v>800000</v>
      </c>
      <c r="M50" s="17" t="s">
        <v>112</v>
      </c>
      <c r="N50" s="17" t="s">
        <v>155</v>
      </c>
    </row>
    <row r="51" spans="2:14" ht="30">
      <c r="B51" s="17">
        <v>43</v>
      </c>
      <c r="C51" s="18" t="s">
        <v>105</v>
      </c>
      <c r="D51" s="18" t="s">
        <v>106</v>
      </c>
      <c r="E51" s="18" t="s">
        <v>41</v>
      </c>
      <c r="F51" s="18" t="s">
        <v>50</v>
      </c>
      <c r="G51" s="18" t="s">
        <v>164</v>
      </c>
      <c r="H51" s="18" t="s">
        <v>44</v>
      </c>
      <c r="I51" s="18" t="s">
        <v>63</v>
      </c>
      <c r="J51" s="19">
        <v>1</v>
      </c>
      <c r="K51" s="19">
        <v>1295000</v>
      </c>
      <c r="L51" s="19">
        <f t="shared" si="1"/>
        <v>1295000</v>
      </c>
      <c r="M51" s="17" t="s">
        <v>165</v>
      </c>
      <c r="N51" s="17" t="s">
        <v>161</v>
      </c>
    </row>
    <row r="52" spans="2:14" ht="45">
      <c r="B52" s="17">
        <v>44</v>
      </c>
      <c r="C52" s="18" t="s">
        <v>39</v>
      </c>
      <c r="D52" s="18" t="s">
        <v>166</v>
      </c>
      <c r="E52" s="18" t="s">
        <v>41</v>
      </c>
      <c r="F52" s="18" t="s">
        <v>75</v>
      </c>
      <c r="G52" s="18" t="s">
        <v>167</v>
      </c>
      <c r="H52" s="18" t="s">
        <v>44</v>
      </c>
      <c r="I52" s="18" t="s">
        <v>168</v>
      </c>
      <c r="J52" s="19">
        <v>1</v>
      </c>
      <c r="K52" s="19">
        <v>2758079</v>
      </c>
      <c r="L52" s="19">
        <f t="shared" si="1"/>
        <v>2758079</v>
      </c>
      <c r="M52" s="17" t="s">
        <v>169</v>
      </c>
      <c r="N52" s="17" t="s">
        <v>161</v>
      </c>
    </row>
    <row r="53" spans="2:14" ht="75">
      <c r="B53" s="17">
        <v>45</v>
      </c>
      <c r="C53" s="18" t="s">
        <v>39</v>
      </c>
      <c r="D53" s="18" t="s">
        <v>170</v>
      </c>
      <c r="E53" s="18" t="s">
        <v>41</v>
      </c>
      <c r="F53" s="18" t="s">
        <v>171</v>
      </c>
      <c r="G53" s="18" t="s">
        <v>172</v>
      </c>
      <c r="H53" s="18" t="s">
        <v>44</v>
      </c>
      <c r="I53" s="18" t="s">
        <v>173</v>
      </c>
      <c r="J53" s="19">
        <v>1</v>
      </c>
      <c r="K53" s="19">
        <v>22935000</v>
      </c>
      <c r="L53" s="19">
        <f t="shared" si="1"/>
        <v>22935000</v>
      </c>
      <c r="M53" s="17" t="s">
        <v>174</v>
      </c>
      <c r="N53" s="17" t="s">
        <v>175</v>
      </c>
    </row>
    <row r="54" spans="2:14" ht="45">
      <c r="B54" s="17">
        <v>46</v>
      </c>
      <c r="C54" s="18" t="s">
        <v>79</v>
      </c>
      <c r="D54" s="18" t="s">
        <v>176</v>
      </c>
      <c r="E54" s="18" t="s">
        <v>41</v>
      </c>
      <c r="F54" s="18" t="s">
        <v>75</v>
      </c>
      <c r="G54" s="18" t="s">
        <v>177</v>
      </c>
      <c r="H54" s="18" t="s">
        <v>44</v>
      </c>
      <c r="I54" s="18" t="s">
        <v>176</v>
      </c>
      <c r="J54" s="19">
        <v>1</v>
      </c>
      <c r="K54" s="19">
        <v>1420000</v>
      </c>
      <c r="L54" s="19">
        <f t="shared" si="1"/>
        <v>1420000</v>
      </c>
      <c r="M54" s="17" t="s">
        <v>178</v>
      </c>
      <c r="N54" s="17" t="s">
        <v>175</v>
      </c>
    </row>
    <row r="55" spans="2:14" ht="105">
      <c r="B55" s="17">
        <v>47</v>
      </c>
      <c r="C55" s="18" t="s">
        <v>39</v>
      </c>
      <c r="D55" s="18" t="s">
        <v>179</v>
      </c>
      <c r="E55" s="18" t="s">
        <v>41</v>
      </c>
      <c r="F55" s="18" t="s">
        <v>171</v>
      </c>
      <c r="G55" s="18" t="s">
        <v>180</v>
      </c>
      <c r="H55" s="18" t="s">
        <v>44</v>
      </c>
      <c r="I55" s="18" t="s">
        <v>181</v>
      </c>
      <c r="J55" s="19">
        <v>1</v>
      </c>
      <c r="K55" s="19">
        <v>11650000</v>
      </c>
      <c r="L55" s="19">
        <f t="shared" si="1"/>
        <v>11650000</v>
      </c>
      <c r="M55" s="17" t="s">
        <v>182</v>
      </c>
      <c r="N55" s="17" t="s">
        <v>175</v>
      </c>
    </row>
    <row r="56" spans="2:14" ht="135">
      <c r="B56" s="17">
        <v>48</v>
      </c>
      <c r="C56" s="18" t="s">
        <v>48</v>
      </c>
      <c r="D56" s="18" t="s">
        <v>183</v>
      </c>
      <c r="E56" s="18" t="s">
        <v>41</v>
      </c>
      <c r="F56" s="18" t="s">
        <v>42</v>
      </c>
      <c r="G56" s="18" t="s">
        <v>184</v>
      </c>
      <c r="H56" s="18" t="s">
        <v>44</v>
      </c>
      <c r="I56" s="18" t="s">
        <v>185</v>
      </c>
      <c r="J56" s="19">
        <v>5</v>
      </c>
      <c r="K56" s="19">
        <v>150782</v>
      </c>
      <c r="L56" s="19">
        <f t="shared" si="1"/>
        <v>753910</v>
      </c>
      <c r="M56" s="17" t="s">
        <v>53</v>
      </c>
      <c r="N56" s="17" t="s">
        <v>175</v>
      </c>
    </row>
    <row r="57" spans="2:14" ht="31.5">
      <c r="B57" s="17">
        <v>49</v>
      </c>
      <c r="C57" s="18" t="s">
        <v>86</v>
      </c>
      <c r="D57" s="18" t="s">
        <v>186</v>
      </c>
      <c r="E57" s="18" t="s">
        <v>41</v>
      </c>
      <c r="F57" s="18" t="s">
        <v>75</v>
      </c>
      <c r="G57" s="18" t="s">
        <v>187</v>
      </c>
      <c r="H57" s="18" t="s">
        <v>44</v>
      </c>
      <c r="I57" s="18" t="s">
        <v>89</v>
      </c>
      <c r="J57" s="19">
        <v>30</v>
      </c>
      <c r="K57" s="19">
        <v>33001</v>
      </c>
      <c r="L57" s="19">
        <f t="shared" si="1"/>
        <v>990030</v>
      </c>
      <c r="M57" s="17" t="s">
        <v>188</v>
      </c>
      <c r="N57" s="17" t="s">
        <v>175</v>
      </c>
    </row>
    <row r="58" spans="2:14" ht="47.25">
      <c r="B58" s="17">
        <v>50</v>
      </c>
      <c r="C58" s="18" t="s">
        <v>189</v>
      </c>
      <c r="D58" s="18" t="s">
        <v>190</v>
      </c>
      <c r="E58" s="18" t="s">
        <v>41</v>
      </c>
      <c r="F58" s="18" t="s">
        <v>75</v>
      </c>
      <c r="G58" s="18" t="s">
        <v>191</v>
      </c>
      <c r="H58" s="18" t="s">
        <v>44</v>
      </c>
      <c r="I58" s="18" t="s">
        <v>192</v>
      </c>
      <c r="J58" s="19">
        <v>1</v>
      </c>
      <c r="K58" s="19">
        <v>4250001</v>
      </c>
      <c r="L58" s="19">
        <f t="shared" si="1"/>
        <v>4250001</v>
      </c>
      <c r="M58" s="17" t="s">
        <v>193</v>
      </c>
      <c r="N58" s="17" t="s">
        <v>175</v>
      </c>
    </row>
    <row r="59" spans="2:14" ht="47.25">
      <c r="B59" s="17">
        <v>51</v>
      </c>
      <c r="C59" s="18" t="s">
        <v>189</v>
      </c>
      <c r="D59" s="18" t="s">
        <v>190</v>
      </c>
      <c r="E59" s="18" t="s">
        <v>41</v>
      </c>
      <c r="F59" s="18" t="s">
        <v>75</v>
      </c>
      <c r="G59" s="18" t="s">
        <v>194</v>
      </c>
      <c r="H59" s="18" t="s">
        <v>44</v>
      </c>
      <c r="I59" s="18" t="s">
        <v>192</v>
      </c>
      <c r="J59" s="19">
        <v>1</v>
      </c>
      <c r="K59" s="19">
        <v>4250001</v>
      </c>
      <c r="L59" s="19">
        <f t="shared" si="1"/>
        <v>4250001</v>
      </c>
      <c r="M59" s="17" t="s">
        <v>193</v>
      </c>
      <c r="N59" s="17" t="s">
        <v>175</v>
      </c>
    </row>
    <row r="60" spans="2:14" ht="30">
      <c r="B60" s="17">
        <v>52</v>
      </c>
      <c r="C60" s="18" t="s">
        <v>86</v>
      </c>
      <c r="D60" s="18" t="s">
        <v>195</v>
      </c>
      <c r="E60" s="18" t="s">
        <v>41</v>
      </c>
      <c r="F60" s="18" t="s">
        <v>75</v>
      </c>
      <c r="G60" s="18" t="s">
        <v>196</v>
      </c>
      <c r="H60" s="18" t="s">
        <v>44</v>
      </c>
      <c r="I60" s="18" t="s">
        <v>89</v>
      </c>
      <c r="J60" s="19">
        <v>30</v>
      </c>
      <c r="K60" s="19">
        <v>32000</v>
      </c>
      <c r="L60" s="19">
        <f t="shared" si="1"/>
        <v>960000</v>
      </c>
      <c r="M60" s="17" t="s">
        <v>197</v>
      </c>
      <c r="N60" s="17" t="s">
        <v>175</v>
      </c>
    </row>
    <row r="61" spans="2:14" ht="31.5">
      <c r="B61" s="17">
        <v>53</v>
      </c>
      <c r="C61" s="18" t="s">
        <v>189</v>
      </c>
      <c r="D61" s="18" t="s">
        <v>198</v>
      </c>
      <c r="E61" s="18" t="s">
        <v>41</v>
      </c>
      <c r="F61" s="18" t="s">
        <v>75</v>
      </c>
      <c r="G61" s="18" t="s">
        <v>199</v>
      </c>
      <c r="H61" s="18" t="s">
        <v>44</v>
      </c>
      <c r="I61" s="18" t="s">
        <v>200</v>
      </c>
      <c r="J61" s="19">
        <v>1</v>
      </c>
      <c r="K61" s="19">
        <v>1800000</v>
      </c>
      <c r="L61" s="19">
        <f t="shared" si="1"/>
        <v>1800000</v>
      </c>
      <c r="M61" s="17" t="s">
        <v>201</v>
      </c>
      <c r="N61" s="17" t="s">
        <v>175</v>
      </c>
    </row>
    <row r="62" spans="2:14" ht="31.5">
      <c r="B62" s="17">
        <v>54</v>
      </c>
      <c r="C62" s="18" t="s">
        <v>79</v>
      </c>
      <c r="D62" s="18" t="s">
        <v>202</v>
      </c>
      <c r="E62" s="18" t="s">
        <v>41</v>
      </c>
      <c r="F62" s="18" t="s">
        <v>75</v>
      </c>
      <c r="G62" s="18" t="s">
        <v>203</v>
      </c>
      <c r="H62" s="18" t="s">
        <v>44</v>
      </c>
      <c r="I62" s="18" t="s">
        <v>200</v>
      </c>
      <c r="J62" s="19">
        <v>20</v>
      </c>
      <c r="K62" s="19">
        <v>4000</v>
      </c>
      <c r="L62" s="19">
        <f t="shared" si="1"/>
        <v>80000</v>
      </c>
      <c r="M62" s="17" t="s">
        <v>204</v>
      </c>
      <c r="N62" s="17" t="s">
        <v>175</v>
      </c>
    </row>
    <row r="63" spans="2:14" ht="47.25">
      <c r="B63" s="17">
        <v>55</v>
      </c>
      <c r="C63" s="18" t="s">
        <v>79</v>
      </c>
      <c r="D63" s="18" t="s">
        <v>205</v>
      </c>
      <c r="E63" s="18" t="s">
        <v>41</v>
      </c>
      <c r="F63" s="18" t="s">
        <v>75</v>
      </c>
      <c r="G63" s="18" t="s">
        <v>206</v>
      </c>
      <c r="H63" s="18" t="s">
        <v>44</v>
      </c>
      <c r="I63" s="18" t="s">
        <v>89</v>
      </c>
      <c r="J63" s="19">
        <v>50</v>
      </c>
      <c r="K63" s="19">
        <v>1818</v>
      </c>
      <c r="L63" s="19">
        <f t="shared" si="1"/>
        <v>90900</v>
      </c>
      <c r="M63" s="17" t="s">
        <v>207</v>
      </c>
      <c r="N63" s="17" t="s">
        <v>175</v>
      </c>
    </row>
    <row r="64" spans="2:14" ht="78.75">
      <c r="B64" s="17">
        <v>56</v>
      </c>
      <c r="C64" s="18" t="s">
        <v>208</v>
      </c>
      <c r="D64" s="18" t="s">
        <v>209</v>
      </c>
      <c r="E64" s="18" t="s">
        <v>41</v>
      </c>
      <c r="F64" s="18" t="s">
        <v>50</v>
      </c>
      <c r="G64" s="18" t="s">
        <v>210</v>
      </c>
      <c r="H64" s="18" t="s">
        <v>44</v>
      </c>
      <c r="I64" s="18" t="s">
        <v>200</v>
      </c>
      <c r="J64" s="19">
        <v>1</v>
      </c>
      <c r="K64" s="19">
        <v>56000</v>
      </c>
      <c r="L64" s="19">
        <f t="shared" si="1"/>
        <v>56000</v>
      </c>
      <c r="M64" s="17" t="s">
        <v>211</v>
      </c>
      <c r="N64" s="17" t="s">
        <v>175</v>
      </c>
    </row>
    <row r="65" spans="2:14" ht="63">
      <c r="B65" s="17">
        <v>57</v>
      </c>
      <c r="C65" s="18" t="s">
        <v>54</v>
      </c>
      <c r="D65" s="18" t="s">
        <v>127</v>
      </c>
      <c r="E65" s="18" t="s">
        <v>41</v>
      </c>
      <c r="F65" s="18" t="s">
        <v>75</v>
      </c>
      <c r="G65" s="18" t="s">
        <v>212</v>
      </c>
      <c r="H65" s="18" t="s">
        <v>44</v>
      </c>
      <c r="I65" s="18" t="s">
        <v>52</v>
      </c>
      <c r="J65" s="19">
        <v>503237</v>
      </c>
      <c r="K65" s="19">
        <v>1</v>
      </c>
      <c r="L65" s="19">
        <f t="shared" si="1"/>
        <v>503237</v>
      </c>
      <c r="M65" s="17" t="s">
        <v>57</v>
      </c>
      <c r="N65" s="17" t="s">
        <v>175</v>
      </c>
    </row>
    <row r="66" spans="2:14" ht="30">
      <c r="B66" s="17">
        <v>58</v>
      </c>
      <c r="C66" s="18" t="s">
        <v>105</v>
      </c>
      <c r="D66" s="18" t="s">
        <v>106</v>
      </c>
      <c r="E66" s="18" t="s">
        <v>41</v>
      </c>
      <c r="F66" s="18" t="s">
        <v>50</v>
      </c>
      <c r="G66" s="18" t="s">
        <v>213</v>
      </c>
      <c r="H66" s="18" t="s">
        <v>44</v>
      </c>
      <c r="I66" s="18" t="s">
        <v>106</v>
      </c>
      <c r="J66" s="19">
        <v>1</v>
      </c>
      <c r="K66" s="19">
        <v>1555000</v>
      </c>
      <c r="L66" s="19">
        <f t="shared" si="1"/>
        <v>1555000</v>
      </c>
      <c r="M66" s="17" t="s">
        <v>165</v>
      </c>
      <c r="N66" s="17" t="s">
        <v>175</v>
      </c>
    </row>
    <row r="67" spans="2:14" ht="75">
      <c r="B67" s="17">
        <v>59</v>
      </c>
      <c r="C67" s="18" t="s">
        <v>39</v>
      </c>
      <c r="D67" s="18" t="s">
        <v>214</v>
      </c>
      <c r="E67" s="18" t="s">
        <v>41</v>
      </c>
      <c r="F67" s="18" t="s">
        <v>72</v>
      </c>
      <c r="G67" s="18" t="s">
        <v>215</v>
      </c>
      <c r="H67" s="18" t="s">
        <v>44</v>
      </c>
      <c r="I67" s="18" t="s">
        <v>216</v>
      </c>
      <c r="J67" s="19">
        <v>1000</v>
      </c>
      <c r="K67" s="19">
        <v>275</v>
      </c>
      <c r="L67" s="19">
        <f t="shared" si="1"/>
        <v>275000</v>
      </c>
      <c r="M67" s="17" t="s">
        <v>217</v>
      </c>
      <c r="N67" s="17" t="s">
        <v>175</v>
      </c>
    </row>
    <row r="68" spans="2:14" ht="45">
      <c r="B68" s="17">
        <v>60</v>
      </c>
      <c r="C68" s="18" t="s">
        <v>54</v>
      </c>
      <c r="D68" s="18" t="s">
        <v>101</v>
      </c>
      <c r="E68" s="18" t="s">
        <v>41</v>
      </c>
      <c r="F68" s="18" t="s">
        <v>102</v>
      </c>
      <c r="G68" s="18" t="s">
        <v>218</v>
      </c>
      <c r="H68" s="18" t="s">
        <v>44</v>
      </c>
      <c r="I68" s="18" t="s">
        <v>63</v>
      </c>
      <c r="J68" s="19">
        <v>1</v>
      </c>
      <c r="K68" s="19">
        <v>2000000</v>
      </c>
      <c r="L68" s="19">
        <f t="shared" si="1"/>
        <v>2000000</v>
      </c>
      <c r="M68" s="17" t="s">
        <v>219</v>
      </c>
      <c r="N68" s="17" t="s">
        <v>175</v>
      </c>
    </row>
    <row r="69" spans="2:14" ht="60">
      <c r="B69" s="17">
        <v>61</v>
      </c>
      <c r="C69" s="18" t="s">
        <v>189</v>
      </c>
      <c r="D69" s="18" t="s">
        <v>220</v>
      </c>
      <c r="E69" s="18" t="s">
        <v>41</v>
      </c>
      <c r="F69" s="18" t="s">
        <v>75</v>
      </c>
      <c r="G69" s="18" t="s">
        <v>221</v>
      </c>
      <c r="H69" s="18" t="s">
        <v>44</v>
      </c>
      <c r="I69" s="18" t="s">
        <v>200</v>
      </c>
      <c r="J69" s="19">
        <v>1</v>
      </c>
      <c r="K69" s="19">
        <v>4120000</v>
      </c>
      <c r="L69" s="19">
        <f t="shared" si="1"/>
        <v>4120000</v>
      </c>
      <c r="M69" s="17" t="s">
        <v>222</v>
      </c>
      <c r="N69" s="17" t="s">
        <v>175</v>
      </c>
    </row>
    <row r="70" spans="2:14" ht="60">
      <c r="B70" s="17">
        <v>62</v>
      </c>
      <c r="C70" s="18" t="s">
        <v>189</v>
      </c>
      <c r="D70" s="18" t="s">
        <v>220</v>
      </c>
      <c r="E70" s="18" t="s">
        <v>41</v>
      </c>
      <c r="F70" s="18" t="s">
        <v>75</v>
      </c>
      <c r="G70" s="18" t="s">
        <v>223</v>
      </c>
      <c r="H70" s="18" t="s">
        <v>44</v>
      </c>
      <c r="I70" s="18" t="s">
        <v>200</v>
      </c>
      <c r="J70" s="19">
        <v>1</v>
      </c>
      <c r="K70" s="19">
        <v>4138000</v>
      </c>
      <c r="L70" s="19">
        <f t="shared" si="1"/>
        <v>4138000</v>
      </c>
      <c r="M70" s="17" t="s">
        <v>224</v>
      </c>
      <c r="N70" s="17" t="s">
        <v>175</v>
      </c>
    </row>
    <row r="71" spans="2:14" ht="45">
      <c r="B71" s="17">
        <v>63</v>
      </c>
      <c r="C71" s="18" t="s">
        <v>39</v>
      </c>
      <c r="D71" s="18" t="s">
        <v>58</v>
      </c>
      <c r="E71" s="18" t="s">
        <v>41</v>
      </c>
      <c r="F71" s="18" t="s">
        <v>42</v>
      </c>
      <c r="G71" s="18" t="s">
        <v>225</v>
      </c>
      <c r="H71" s="18" t="s">
        <v>44</v>
      </c>
      <c r="I71" s="18" t="s">
        <v>52</v>
      </c>
      <c r="J71" s="19">
        <v>2</v>
      </c>
      <c r="K71" s="19">
        <v>1000000</v>
      </c>
      <c r="L71" s="19">
        <f t="shared" si="1"/>
        <v>2000000</v>
      </c>
      <c r="M71" s="17" t="s">
        <v>60</v>
      </c>
      <c r="N71" s="17" t="s">
        <v>175</v>
      </c>
    </row>
    <row r="72" spans="2:14" ht="31.5">
      <c r="B72" s="17">
        <v>64</v>
      </c>
      <c r="C72" s="18" t="s">
        <v>65</v>
      </c>
      <c r="D72" s="18" t="s">
        <v>226</v>
      </c>
      <c r="E72" s="18" t="s">
        <v>41</v>
      </c>
      <c r="F72" s="18" t="s">
        <v>75</v>
      </c>
      <c r="G72" s="18" t="s">
        <v>227</v>
      </c>
      <c r="H72" s="18" t="s">
        <v>44</v>
      </c>
      <c r="I72" s="18" t="s">
        <v>228</v>
      </c>
      <c r="J72" s="19">
        <v>6</v>
      </c>
      <c r="K72" s="19">
        <v>139900</v>
      </c>
      <c r="L72" s="19">
        <f t="shared" si="1"/>
        <v>839400</v>
      </c>
      <c r="M72" s="17" t="s">
        <v>229</v>
      </c>
      <c r="N72" s="17" t="s">
        <v>175</v>
      </c>
    </row>
    <row r="73" spans="2:14" ht="31.5">
      <c r="B73" s="17">
        <v>65</v>
      </c>
      <c r="C73" s="18" t="s">
        <v>39</v>
      </c>
      <c r="D73" s="18" t="s">
        <v>61</v>
      </c>
      <c r="E73" s="18" t="s">
        <v>41</v>
      </c>
      <c r="F73" s="18" t="s">
        <v>72</v>
      </c>
      <c r="G73" s="18">
        <v>606</v>
      </c>
      <c r="H73" s="18" t="s">
        <v>44</v>
      </c>
      <c r="I73" s="18" t="s">
        <v>63</v>
      </c>
      <c r="J73" s="19">
        <v>1</v>
      </c>
      <c r="K73" s="19">
        <v>223000</v>
      </c>
      <c r="L73" s="19">
        <f t="shared" si="1"/>
        <v>223000</v>
      </c>
      <c r="M73" s="17" t="s">
        <v>64</v>
      </c>
      <c r="N73" s="17" t="s">
        <v>175</v>
      </c>
    </row>
    <row r="74" spans="2:14" ht="30">
      <c r="B74" s="17">
        <v>66</v>
      </c>
      <c r="C74" s="18" t="s">
        <v>65</v>
      </c>
      <c r="D74" s="18" t="s">
        <v>66</v>
      </c>
      <c r="E74" s="18" t="s">
        <v>41</v>
      </c>
      <c r="F74" s="18" t="s">
        <v>50</v>
      </c>
      <c r="G74" s="18" t="s">
        <v>230</v>
      </c>
      <c r="H74" s="18" t="s">
        <v>44</v>
      </c>
      <c r="I74" s="18" t="s">
        <v>68</v>
      </c>
      <c r="J74" s="19">
        <v>5994</v>
      </c>
      <c r="K74" s="19">
        <v>1000</v>
      </c>
      <c r="L74" s="19">
        <f t="shared" si="1"/>
        <v>5994000</v>
      </c>
      <c r="M74" s="17" t="s">
        <v>69</v>
      </c>
      <c r="N74" s="17" t="s">
        <v>175</v>
      </c>
    </row>
    <row r="75" spans="2:14" ht="63">
      <c r="B75" s="17">
        <v>67</v>
      </c>
      <c r="C75" s="18" t="s">
        <v>231</v>
      </c>
      <c r="D75" s="18" t="s">
        <v>232</v>
      </c>
      <c r="E75" s="18" t="s">
        <v>41</v>
      </c>
      <c r="F75" s="18" t="s">
        <v>233</v>
      </c>
      <c r="G75" s="18" t="s">
        <v>234</v>
      </c>
      <c r="H75" s="18" t="s">
        <v>44</v>
      </c>
      <c r="I75" s="18" t="s">
        <v>235</v>
      </c>
      <c r="J75" s="19">
        <v>1</v>
      </c>
      <c r="K75" s="19">
        <v>751800</v>
      </c>
      <c r="L75" s="19">
        <f t="shared" si="1"/>
        <v>751800</v>
      </c>
      <c r="M75" s="17" t="s">
        <v>236</v>
      </c>
      <c r="N75" s="17" t="s">
        <v>175</v>
      </c>
    </row>
    <row r="76" spans="2:14" ht="47.25">
      <c r="B76" s="17">
        <v>68</v>
      </c>
      <c r="C76" s="18" t="s">
        <v>79</v>
      </c>
      <c r="D76" s="18" t="s">
        <v>237</v>
      </c>
      <c r="E76" s="18" t="s">
        <v>41</v>
      </c>
      <c r="F76" s="18" t="s">
        <v>75</v>
      </c>
      <c r="G76" s="18" t="s">
        <v>238</v>
      </c>
      <c r="H76" s="18" t="s">
        <v>44</v>
      </c>
      <c r="I76" s="18" t="s">
        <v>200</v>
      </c>
      <c r="J76" s="19">
        <v>15</v>
      </c>
      <c r="K76" s="19">
        <v>23000</v>
      </c>
      <c r="L76" s="19">
        <f t="shared" si="1"/>
        <v>345000</v>
      </c>
      <c r="M76" s="17" t="s">
        <v>239</v>
      </c>
      <c r="N76" s="17" t="s">
        <v>175</v>
      </c>
    </row>
    <row r="77" spans="2:14" ht="180">
      <c r="B77" s="17">
        <v>69</v>
      </c>
      <c r="C77" s="18" t="s">
        <v>189</v>
      </c>
      <c r="D77" s="18" t="s">
        <v>240</v>
      </c>
      <c r="E77" s="18" t="s">
        <v>41</v>
      </c>
      <c r="F77" s="18" t="s">
        <v>75</v>
      </c>
      <c r="G77" s="18" t="s">
        <v>241</v>
      </c>
      <c r="H77" s="18" t="s">
        <v>44</v>
      </c>
      <c r="I77" s="18" t="s">
        <v>200</v>
      </c>
      <c r="J77" s="19">
        <v>1</v>
      </c>
      <c r="K77" s="19">
        <v>4438000</v>
      </c>
      <c r="L77" s="19">
        <f t="shared" si="1"/>
        <v>4438000</v>
      </c>
      <c r="M77" s="17" t="s">
        <v>242</v>
      </c>
      <c r="N77" s="17" t="s">
        <v>175</v>
      </c>
    </row>
    <row r="78" spans="2:14" ht="31.5">
      <c r="B78" s="17">
        <v>70</v>
      </c>
      <c r="C78" s="18" t="s">
        <v>79</v>
      </c>
      <c r="D78" s="18" t="s">
        <v>243</v>
      </c>
      <c r="E78" s="18" t="s">
        <v>41</v>
      </c>
      <c r="F78" s="18" t="s">
        <v>75</v>
      </c>
      <c r="G78" s="18" t="s">
        <v>244</v>
      </c>
      <c r="H78" s="18" t="s">
        <v>44</v>
      </c>
      <c r="I78" s="18" t="s">
        <v>200</v>
      </c>
      <c r="J78" s="19">
        <v>20</v>
      </c>
      <c r="K78" s="19">
        <v>4999</v>
      </c>
      <c r="L78" s="19">
        <f t="shared" si="1"/>
        <v>99980</v>
      </c>
      <c r="M78" s="17" t="s">
        <v>245</v>
      </c>
      <c r="N78" s="17" t="s">
        <v>175</v>
      </c>
    </row>
    <row r="79" spans="2:14" ht="31.5">
      <c r="B79" s="17">
        <v>71</v>
      </c>
      <c r="C79" s="18" t="s">
        <v>79</v>
      </c>
      <c r="D79" s="18" t="s">
        <v>246</v>
      </c>
      <c r="E79" s="18" t="s">
        <v>41</v>
      </c>
      <c r="F79" s="18" t="s">
        <v>75</v>
      </c>
      <c r="G79" s="18" t="s">
        <v>247</v>
      </c>
      <c r="H79" s="18" t="s">
        <v>44</v>
      </c>
      <c r="I79" s="18" t="s">
        <v>200</v>
      </c>
      <c r="J79" s="19">
        <v>20</v>
      </c>
      <c r="K79" s="19">
        <v>1999</v>
      </c>
      <c r="L79" s="19">
        <f t="shared" si="1"/>
        <v>39980</v>
      </c>
      <c r="M79" s="17" t="s">
        <v>245</v>
      </c>
      <c r="N79" s="17" t="s">
        <v>175</v>
      </c>
    </row>
    <row r="80" spans="2:14" ht="30">
      <c r="B80" s="17">
        <v>72</v>
      </c>
      <c r="C80" s="18" t="s">
        <v>79</v>
      </c>
      <c r="D80" s="18" t="s">
        <v>248</v>
      </c>
      <c r="E80" s="18" t="s">
        <v>41</v>
      </c>
      <c r="F80" s="18" t="s">
        <v>75</v>
      </c>
      <c r="G80" s="18" t="s">
        <v>249</v>
      </c>
      <c r="H80" s="18" t="s">
        <v>44</v>
      </c>
      <c r="I80" s="18" t="s">
        <v>200</v>
      </c>
      <c r="J80" s="19">
        <v>20</v>
      </c>
      <c r="K80" s="19">
        <v>3120</v>
      </c>
      <c r="L80" s="19">
        <f t="shared" si="1"/>
        <v>62400</v>
      </c>
      <c r="M80" s="17" t="s">
        <v>250</v>
      </c>
      <c r="N80" s="17" t="s">
        <v>175</v>
      </c>
    </row>
    <row r="81" spans="2:14" ht="15.75">
      <c r="B81" s="17">
        <v>73</v>
      </c>
      <c r="C81" s="18" t="s">
        <v>79</v>
      </c>
      <c r="D81" s="18" t="s">
        <v>251</v>
      </c>
      <c r="E81" s="18" t="s">
        <v>41</v>
      </c>
      <c r="F81" s="18" t="s">
        <v>75</v>
      </c>
      <c r="G81" s="18" t="s">
        <v>252</v>
      </c>
      <c r="H81" s="18" t="s">
        <v>44</v>
      </c>
      <c r="I81" s="18" t="s">
        <v>89</v>
      </c>
      <c r="J81" s="19">
        <v>20</v>
      </c>
      <c r="K81" s="19">
        <v>5000</v>
      </c>
      <c r="L81" s="19">
        <f t="shared" si="1"/>
        <v>100000</v>
      </c>
      <c r="M81" s="17" t="s">
        <v>253</v>
      </c>
      <c r="N81" s="17" t="s">
        <v>175</v>
      </c>
    </row>
    <row r="82" spans="2:14" ht="47.25">
      <c r="B82" s="17">
        <v>74</v>
      </c>
      <c r="C82" s="18" t="s">
        <v>79</v>
      </c>
      <c r="D82" s="18" t="s">
        <v>254</v>
      </c>
      <c r="E82" s="18" t="s">
        <v>41</v>
      </c>
      <c r="F82" s="18" t="s">
        <v>75</v>
      </c>
      <c r="G82" s="18" t="s">
        <v>255</v>
      </c>
      <c r="H82" s="18" t="s">
        <v>44</v>
      </c>
      <c r="I82" s="18" t="s">
        <v>200</v>
      </c>
      <c r="J82" s="19">
        <v>15</v>
      </c>
      <c r="K82" s="19">
        <v>14700</v>
      </c>
      <c r="L82" s="19">
        <f t="shared" si="1"/>
        <v>220500</v>
      </c>
      <c r="M82" s="17" t="s">
        <v>256</v>
      </c>
      <c r="N82" s="17" t="s">
        <v>175</v>
      </c>
    </row>
    <row r="83" spans="2:14" ht="47.25">
      <c r="B83" s="17">
        <v>75</v>
      </c>
      <c r="C83" s="18" t="s">
        <v>79</v>
      </c>
      <c r="D83" s="18" t="s">
        <v>257</v>
      </c>
      <c r="E83" s="18" t="s">
        <v>41</v>
      </c>
      <c r="F83" s="18" t="s">
        <v>75</v>
      </c>
      <c r="G83" s="18" t="s">
        <v>258</v>
      </c>
      <c r="H83" s="18" t="s">
        <v>44</v>
      </c>
      <c r="I83" s="18" t="s">
        <v>200</v>
      </c>
      <c r="J83" s="19">
        <v>15</v>
      </c>
      <c r="K83" s="19">
        <v>6262</v>
      </c>
      <c r="L83" s="19">
        <f t="shared" si="1"/>
        <v>93930</v>
      </c>
      <c r="M83" s="17" t="s">
        <v>259</v>
      </c>
      <c r="N83" s="17" t="s">
        <v>175</v>
      </c>
    </row>
    <row r="84" spans="2:14" ht="31.5">
      <c r="B84" s="17">
        <v>76</v>
      </c>
      <c r="C84" s="18" t="s">
        <v>79</v>
      </c>
      <c r="D84" s="18" t="s">
        <v>260</v>
      </c>
      <c r="E84" s="18" t="s">
        <v>41</v>
      </c>
      <c r="F84" s="18" t="s">
        <v>75</v>
      </c>
      <c r="G84" s="18" t="s">
        <v>261</v>
      </c>
      <c r="H84" s="18" t="s">
        <v>44</v>
      </c>
      <c r="I84" s="18" t="s">
        <v>200</v>
      </c>
      <c r="J84" s="19">
        <v>20</v>
      </c>
      <c r="K84" s="19">
        <v>9280</v>
      </c>
      <c r="L84" s="19">
        <f t="shared" si="1"/>
        <v>185600</v>
      </c>
      <c r="M84" s="17" t="s">
        <v>262</v>
      </c>
      <c r="N84" s="17" t="s">
        <v>175</v>
      </c>
    </row>
    <row r="85" spans="2:14" ht="31.5">
      <c r="B85" s="17">
        <v>77</v>
      </c>
      <c r="C85" s="18" t="s">
        <v>79</v>
      </c>
      <c r="D85" s="18" t="s">
        <v>263</v>
      </c>
      <c r="E85" s="18" t="s">
        <v>41</v>
      </c>
      <c r="F85" s="18" t="s">
        <v>75</v>
      </c>
      <c r="G85" s="18" t="s">
        <v>264</v>
      </c>
      <c r="H85" s="18" t="s">
        <v>44</v>
      </c>
      <c r="I85" s="18" t="s">
        <v>200</v>
      </c>
      <c r="J85" s="19">
        <v>20</v>
      </c>
      <c r="K85" s="19">
        <v>9280</v>
      </c>
      <c r="L85" s="19">
        <f t="shared" si="1"/>
        <v>185600</v>
      </c>
      <c r="M85" s="17" t="s">
        <v>262</v>
      </c>
      <c r="N85" s="17" t="s">
        <v>175</v>
      </c>
    </row>
    <row r="86" spans="2:14" ht="195">
      <c r="B86" s="17">
        <v>78</v>
      </c>
      <c r="C86" s="18" t="s">
        <v>189</v>
      </c>
      <c r="D86" s="18" t="s">
        <v>265</v>
      </c>
      <c r="E86" s="18" t="s">
        <v>41</v>
      </c>
      <c r="F86" s="18" t="s">
        <v>266</v>
      </c>
      <c r="G86" s="18" t="s">
        <v>267</v>
      </c>
      <c r="H86" s="18" t="s">
        <v>44</v>
      </c>
      <c r="I86" s="18" t="s">
        <v>200</v>
      </c>
      <c r="J86" s="19">
        <v>2</v>
      </c>
      <c r="K86" s="19">
        <v>12480000</v>
      </c>
      <c r="L86" s="19">
        <f t="shared" si="1"/>
        <v>24960000</v>
      </c>
      <c r="M86" s="17" t="s">
        <v>268</v>
      </c>
      <c r="N86" s="17" t="s">
        <v>175</v>
      </c>
    </row>
    <row r="87" spans="2:14" ht="60">
      <c r="B87" s="17">
        <v>79</v>
      </c>
      <c r="C87" s="18" t="s">
        <v>231</v>
      </c>
      <c r="D87" s="18" t="s">
        <v>269</v>
      </c>
      <c r="E87" s="18" t="s">
        <v>41</v>
      </c>
      <c r="F87" s="18" t="s">
        <v>110</v>
      </c>
      <c r="G87" s="18" t="s">
        <v>270</v>
      </c>
      <c r="H87" s="18" t="s">
        <v>44</v>
      </c>
      <c r="I87" s="18" t="s">
        <v>235</v>
      </c>
      <c r="J87" s="19">
        <v>1</v>
      </c>
      <c r="K87" s="19">
        <v>1280080</v>
      </c>
      <c r="L87" s="19">
        <f t="shared" si="1"/>
        <v>1280080</v>
      </c>
      <c r="M87" s="17" t="s">
        <v>53</v>
      </c>
      <c r="N87" s="17" t="s">
        <v>271</v>
      </c>
    </row>
    <row r="88" spans="2:14" ht="31.5">
      <c r="B88" s="17">
        <v>80</v>
      </c>
      <c r="C88" s="18" t="s">
        <v>39</v>
      </c>
      <c r="D88" s="18" t="s">
        <v>272</v>
      </c>
      <c r="E88" s="18" t="s">
        <v>41</v>
      </c>
      <c r="F88" s="18" t="s">
        <v>273</v>
      </c>
      <c r="G88" s="18" t="s">
        <v>274</v>
      </c>
      <c r="H88" s="18" t="s">
        <v>44</v>
      </c>
      <c r="I88" s="18" t="s">
        <v>200</v>
      </c>
      <c r="J88" s="19">
        <v>3</v>
      </c>
      <c r="K88" s="19">
        <v>48000</v>
      </c>
      <c r="L88" s="19">
        <f t="shared" si="1"/>
        <v>144000</v>
      </c>
      <c r="M88" s="17" t="s">
        <v>90</v>
      </c>
      <c r="N88" s="17" t="s">
        <v>271</v>
      </c>
    </row>
    <row r="89" spans="2:14" ht="31.5">
      <c r="B89" s="17">
        <v>81</v>
      </c>
      <c r="C89" s="18" t="s">
        <v>39</v>
      </c>
      <c r="D89" s="18" t="s">
        <v>275</v>
      </c>
      <c r="E89" s="18" t="s">
        <v>41</v>
      </c>
      <c r="F89" s="18" t="s">
        <v>273</v>
      </c>
      <c r="G89" s="18" t="s">
        <v>276</v>
      </c>
      <c r="H89" s="18" t="s">
        <v>44</v>
      </c>
      <c r="I89" s="18" t="s">
        <v>200</v>
      </c>
      <c r="J89" s="19">
        <v>3</v>
      </c>
      <c r="K89" s="19">
        <v>48000</v>
      </c>
      <c r="L89" s="19">
        <f t="shared" si="1"/>
        <v>144000</v>
      </c>
      <c r="M89" s="17" t="s">
        <v>90</v>
      </c>
      <c r="N89" s="17" t="s">
        <v>271</v>
      </c>
    </row>
    <row r="90" spans="2:14" ht="31.5">
      <c r="B90" s="17">
        <v>82</v>
      </c>
      <c r="C90" s="18" t="s">
        <v>39</v>
      </c>
      <c r="D90" s="18" t="s">
        <v>272</v>
      </c>
      <c r="E90" s="18" t="s">
        <v>41</v>
      </c>
      <c r="F90" s="18" t="s">
        <v>273</v>
      </c>
      <c r="G90" s="18" t="s">
        <v>277</v>
      </c>
      <c r="H90" s="18" t="s">
        <v>44</v>
      </c>
      <c r="I90" s="18" t="s">
        <v>200</v>
      </c>
      <c r="J90" s="19">
        <v>1</v>
      </c>
      <c r="K90" s="19">
        <v>82000</v>
      </c>
      <c r="L90" s="19">
        <f t="shared" si="1"/>
        <v>82000</v>
      </c>
      <c r="M90" s="17" t="s">
        <v>90</v>
      </c>
      <c r="N90" s="17" t="s">
        <v>271</v>
      </c>
    </row>
    <row r="91" spans="2:14" ht="78.75">
      <c r="B91" s="17">
        <v>83</v>
      </c>
      <c r="C91" s="18" t="s">
        <v>208</v>
      </c>
      <c r="D91" s="18" t="s">
        <v>209</v>
      </c>
      <c r="E91" s="18" t="s">
        <v>41</v>
      </c>
      <c r="F91" s="18" t="s">
        <v>50</v>
      </c>
      <c r="G91" s="18" t="s">
        <v>278</v>
      </c>
      <c r="H91" s="18" t="s">
        <v>44</v>
      </c>
      <c r="I91" s="18" t="s">
        <v>200</v>
      </c>
      <c r="J91" s="19">
        <v>1</v>
      </c>
      <c r="K91" s="19">
        <v>56000</v>
      </c>
      <c r="L91" s="19">
        <f t="shared" si="1"/>
        <v>56000</v>
      </c>
      <c r="M91" s="17" t="s">
        <v>211</v>
      </c>
      <c r="N91" s="17" t="s">
        <v>271</v>
      </c>
    </row>
    <row r="92" spans="2:14" ht="31.5">
      <c r="B92" s="17">
        <v>84</v>
      </c>
      <c r="C92" s="18" t="s">
        <v>39</v>
      </c>
      <c r="D92" s="18" t="s">
        <v>279</v>
      </c>
      <c r="E92" s="18" t="s">
        <v>41</v>
      </c>
      <c r="F92" s="18" t="s">
        <v>273</v>
      </c>
      <c r="G92" s="18" t="s">
        <v>280</v>
      </c>
      <c r="H92" s="18" t="s">
        <v>44</v>
      </c>
      <c r="I92" s="18" t="s">
        <v>200</v>
      </c>
      <c r="J92" s="19">
        <v>200</v>
      </c>
      <c r="K92" s="19">
        <v>480</v>
      </c>
      <c r="L92" s="19">
        <f t="shared" si="1"/>
        <v>96000</v>
      </c>
      <c r="M92" s="17" t="s">
        <v>90</v>
      </c>
      <c r="N92" s="17" t="s">
        <v>281</v>
      </c>
    </row>
    <row r="93" spans="2:14" ht="31.5">
      <c r="B93" s="17">
        <v>85</v>
      </c>
      <c r="C93" s="18" t="s">
        <v>39</v>
      </c>
      <c r="D93" s="18" t="s">
        <v>282</v>
      </c>
      <c r="E93" s="18" t="s">
        <v>41</v>
      </c>
      <c r="F93" s="18" t="s">
        <v>273</v>
      </c>
      <c r="G93" s="18" t="s">
        <v>283</v>
      </c>
      <c r="H93" s="18" t="s">
        <v>44</v>
      </c>
      <c r="I93" s="18" t="s">
        <v>200</v>
      </c>
      <c r="J93" s="19">
        <v>100</v>
      </c>
      <c r="K93" s="19">
        <v>700</v>
      </c>
      <c r="L93" s="19">
        <f t="shared" si="1"/>
        <v>70000</v>
      </c>
      <c r="M93" s="17" t="s">
        <v>90</v>
      </c>
      <c r="N93" s="17" t="s">
        <v>281</v>
      </c>
    </row>
    <row r="94" spans="2:14" ht="30">
      <c r="B94" s="17">
        <v>86</v>
      </c>
      <c r="C94" s="18" t="s">
        <v>105</v>
      </c>
      <c r="D94" s="18" t="s">
        <v>106</v>
      </c>
      <c r="E94" s="18" t="s">
        <v>41</v>
      </c>
      <c r="F94" s="18" t="s">
        <v>50</v>
      </c>
      <c r="G94" s="18" t="s">
        <v>284</v>
      </c>
      <c r="H94" s="18" t="s">
        <v>44</v>
      </c>
      <c r="I94" s="18" t="s">
        <v>106</v>
      </c>
      <c r="J94" s="19">
        <v>2</v>
      </c>
      <c r="K94" s="19">
        <v>1009500</v>
      </c>
      <c r="L94" s="19">
        <f t="shared" si="1"/>
        <v>2019000</v>
      </c>
      <c r="M94" s="17" t="s">
        <v>165</v>
      </c>
      <c r="N94" s="17" t="s">
        <v>281</v>
      </c>
    </row>
    <row r="95" spans="2:14" ht="30">
      <c r="B95" s="17">
        <v>87</v>
      </c>
      <c r="C95" s="18" t="s">
        <v>65</v>
      </c>
      <c r="D95" s="18" t="s">
        <v>66</v>
      </c>
      <c r="E95" s="18" t="s">
        <v>41</v>
      </c>
      <c r="F95" s="18" t="s">
        <v>50</v>
      </c>
      <c r="G95" s="18" t="s">
        <v>285</v>
      </c>
      <c r="H95" s="18" t="s">
        <v>44</v>
      </c>
      <c r="I95" s="18" t="s">
        <v>68</v>
      </c>
      <c r="J95" s="19">
        <v>1</v>
      </c>
      <c r="K95" s="19">
        <v>5993701</v>
      </c>
      <c r="L95" s="19">
        <f t="shared" si="1"/>
        <v>5993701</v>
      </c>
      <c r="M95" s="17" t="s">
        <v>69</v>
      </c>
      <c r="N95" s="17" t="s">
        <v>281</v>
      </c>
    </row>
    <row r="96" spans="2:14" ht="31.5">
      <c r="B96" s="17">
        <v>88</v>
      </c>
      <c r="C96" s="18" t="s">
        <v>39</v>
      </c>
      <c r="D96" s="18" t="s">
        <v>61</v>
      </c>
      <c r="E96" s="18" t="s">
        <v>41</v>
      </c>
      <c r="F96" s="18" t="s">
        <v>72</v>
      </c>
      <c r="G96" s="18">
        <v>672</v>
      </c>
      <c r="H96" s="18" t="s">
        <v>44</v>
      </c>
      <c r="I96" s="18" t="s">
        <v>63</v>
      </c>
      <c r="J96" s="19">
        <v>1</v>
      </c>
      <c r="K96" s="19">
        <v>223000</v>
      </c>
      <c r="L96" s="19">
        <f t="shared" si="1"/>
        <v>223000</v>
      </c>
      <c r="M96" s="17" t="s">
        <v>64</v>
      </c>
      <c r="N96" s="17" t="s">
        <v>281</v>
      </c>
    </row>
    <row r="97" spans="2:14" ht="63">
      <c r="B97" s="17">
        <v>89</v>
      </c>
      <c r="C97" s="18" t="s">
        <v>208</v>
      </c>
      <c r="D97" s="18" t="s">
        <v>286</v>
      </c>
      <c r="E97" s="18" t="s">
        <v>41</v>
      </c>
      <c r="F97" s="18" t="s">
        <v>72</v>
      </c>
      <c r="G97" s="18">
        <v>8</v>
      </c>
      <c r="H97" s="18" t="s">
        <v>44</v>
      </c>
      <c r="I97" s="18" t="s">
        <v>200</v>
      </c>
      <c r="J97" s="19">
        <v>2</v>
      </c>
      <c r="K97" s="19">
        <v>156102.1</v>
      </c>
      <c r="L97" s="19">
        <f t="shared" si="1"/>
        <v>312204.2</v>
      </c>
      <c r="M97" s="17" t="s">
        <v>287</v>
      </c>
      <c r="N97" s="17" t="s">
        <v>281</v>
      </c>
    </row>
    <row r="98" spans="2:14" ht="63">
      <c r="B98" s="17">
        <v>90</v>
      </c>
      <c r="C98" s="18" t="s">
        <v>39</v>
      </c>
      <c r="D98" s="18" t="s">
        <v>288</v>
      </c>
      <c r="E98" s="18" t="s">
        <v>41</v>
      </c>
      <c r="F98" s="18" t="s">
        <v>72</v>
      </c>
      <c r="G98" s="18">
        <v>9</v>
      </c>
      <c r="H98" s="18" t="s">
        <v>44</v>
      </c>
      <c r="I98" s="18" t="s">
        <v>200</v>
      </c>
      <c r="J98" s="19">
        <v>2</v>
      </c>
      <c r="K98" s="19">
        <v>22300.3</v>
      </c>
      <c r="L98" s="19">
        <f t="shared" si="1"/>
        <v>44600.6</v>
      </c>
      <c r="M98" s="17" t="s">
        <v>287</v>
      </c>
      <c r="N98" s="17" t="s">
        <v>281</v>
      </c>
    </row>
    <row r="99" spans="2:14" ht="30">
      <c r="B99" s="17">
        <v>91</v>
      </c>
      <c r="C99" s="18" t="s">
        <v>105</v>
      </c>
      <c r="D99" s="18" t="s">
        <v>106</v>
      </c>
      <c r="E99" s="18" t="s">
        <v>41</v>
      </c>
      <c r="F99" s="18" t="s">
        <v>50</v>
      </c>
      <c r="G99" s="18" t="s">
        <v>289</v>
      </c>
      <c r="H99" s="18" t="s">
        <v>44</v>
      </c>
      <c r="I99" s="18" t="s">
        <v>106</v>
      </c>
      <c r="J99" s="19">
        <v>2</v>
      </c>
      <c r="K99" s="19">
        <v>1482500</v>
      </c>
      <c r="L99" s="19">
        <f t="shared" si="1"/>
        <v>2965000</v>
      </c>
      <c r="M99" s="17" t="s">
        <v>165</v>
      </c>
      <c r="N99" s="17" t="s">
        <v>290</v>
      </c>
    </row>
    <row r="100" spans="2:14" ht="45">
      <c r="B100" s="17">
        <v>92</v>
      </c>
      <c r="C100" s="18" t="s">
        <v>39</v>
      </c>
      <c r="D100" s="18" t="s">
        <v>291</v>
      </c>
      <c r="E100" s="18" t="s">
        <v>41</v>
      </c>
      <c r="F100" s="18" t="s">
        <v>72</v>
      </c>
      <c r="G100" s="18" t="s">
        <v>292</v>
      </c>
      <c r="H100" s="18" t="s">
        <v>44</v>
      </c>
      <c r="I100" s="18" t="s">
        <v>200</v>
      </c>
      <c r="J100" s="19">
        <v>1</v>
      </c>
      <c r="K100" s="19">
        <v>720000</v>
      </c>
      <c r="L100" s="19">
        <f t="shared" si="1"/>
        <v>720000</v>
      </c>
      <c r="M100" s="17" t="s">
        <v>293</v>
      </c>
      <c r="N100" s="17" t="s">
        <v>290</v>
      </c>
    </row>
    <row r="101" spans="2:14" ht="30">
      <c r="B101" s="17">
        <v>93</v>
      </c>
      <c r="C101" s="18" t="s">
        <v>105</v>
      </c>
      <c r="D101" s="18" t="s">
        <v>106</v>
      </c>
      <c r="E101" s="18" t="s">
        <v>41</v>
      </c>
      <c r="F101" s="18" t="s">
        <v>50</v>
      </c>
      <c r="G101" s="18" t="s">
        <v>294</v>
      </c>
      <c r="H101" s="18" t="s">
        <v>44</v>
      </c>
      <c r="I101" s="18" t="s">
        <v>106</v>
      </c>
      <c r="J101" s="19">
        <v>1</v>
      </c>
      <c r="K101" s="19">
        <v>1415000</v>
      </c>
      <c r="L101" s="19">
        <f>+K101*J101</f>
        <v>1415000</v>
      </c>
      <c r="M101" s="17" t="s">
        <v>165</v>
      </c>
      <c r="N101" s="17" t="s">
        <v>290</v>
      </c>
    </row>
    <row r="102" spans="2:14" ht="45">
      <c r="B102" s="17">
        <v>94</v>
      </c>
      <c r="C102" s="18" t="s">
        <v>54</v>
      </c>
      <c r="D102" s="18" t="s">
        <v>101</v>
      </c>
      <c r="E102" s="18" t="s">
        <v>41</v>
      </c>
      <c r="F102" s="18" t="s">
        <v>102</v>
      </c>
      <c r="G102" s="18" t="s">
        <v>295</v>
      </c>
      <c r="H102" s="18" t="s">
        <v>44</v>
      </c>
      <c r="I102" s="18" t="s">
        <v>63</v>
      </c>
      <c r="J102" s="19">
        <v>1</v>
      </c>
      <c r="K102" s="19">
        <v>3000000</v>
      </c>
      <c r="L102" s="19">
        <f>+K102*J102</f>
        <v>3000000</v>
      </c>
      <c r="M102" s="17" t="s">
        <v>219</v>
      </c>
      <c r="N102" s="17" t="s">
        <v>290</v>
      </c>
    </row>
    <row r="103" spans="2:14" ht="105">
      <c r="B103" s="17">
        <v>95</v>
      </c>
      <c r="C103" s="18" t="s">
        <v>48</v>
      </c>
      <c r="D103" s="18" t="s">
        <v>296</v>
      </c>
      <c r="E103" s="18" t="s">
        <v>41</v>
      </c>
      <c r="F103" s="18" t="s">
        <v>102</v>
      </c>
      <c r="G103" s="18" t="s">
        <v>297</v>
      </c>
      <c r="H103" s="18" t="s">
        <v>44</v>
      </c>
      <c r="I103" s="18" t="s">
        <v>63</v>
      </c>
      <c r="J103" s="19">
        <v>1</v>
      </c>
      <c r="K103" s="19">
        <v>90000</v>
      </c>
      <c r="L103" s="19">
        <f>+K103*J103</f>
        <v>90000</v>
      </c>
      <c r="M103" s="17" t="s">
        <v>219</v>
      </c>
      <c r="N103" s="17" t="s">
        <v>290</v>
      </c>
    </row>
    <row r="104" spans="2:14" ht="31.5">
      <c r="B104" s="17">
        <v>96</v>
      </c>
      <c r="C104" s="18" t="s">
        <v>79</v>
      </c>
      <c r="D104" s="18" t="s">
        <v>298</v>
      </c>
      <c r="E104" s="18" t="s">
        <v>41</v>
      </c>
      <c r="F104" s="18" t="s">
        <v>75</v>
      </c>
      <c r="G104" s="18" t="s">
        <v>299</v>
      </c>
      <c r="H104" s="18" t="s">
        <v>44</v>
      </c>
      <c r="I104" s="18" t="s">
        <v>200</v>
      </c>
      <c r="J104" s="19">
        <v>100</v>
      </c>
      <c r="K104" s="19">
        <v>750</v>
      </c>
      <c r="L104" s="19">
        <f aca="true" t="shared" si="2" ref="L104:L115">+K104*J104</f>
        <v>75000</v>
      </c>
      <c r="M104" s="17" t="s">
        <v>300</v>
      </c>
      <c r="N104" s="17" t="s">
        <v>301</v>
      </c>
    </row>
    <row r="105" spans="2:14" ht="31.5">
      <c r="B105" s="17">
        <v>97</v>
      </c>
      <c r="C105" s="18" t="s">
        <v>79</v>
      </c>
      <c r="D105" s="18" t="s">
        <v>302</v>
      </c>
      <c r="E105" s="18" t="s">
        <v>41</v>
      </c>
      <c r="F105" s="18" t="s">
        <v>75</v>
      </c>
      <c r="G105" s="18" t="s">
        <v>303</v>
      </c>
      <c r="H105" s="18" t="s">
        <v>44</v>
      </c>
      <c r="I105" s="18" t="s">
        <v>200</v>
      </c>
      <c r="J105" s="19">
        <v>30</v>
      </c>
      <c r="K105" s="19">
        <v>3000</v>
      </c>
      <c r="L105" s="19">
        <f t="shared" si="2"/>
        <v>90000</v>
      </c>
      <c r="M105" s="17" t="s">
        <v>304</v>
      </c>
      <c r="N105" s="17" t="s">
        <v>301</v>
      </c>
    </row>
    <row r="106" spans="2:14" ht="30">
      <c r="B106" s="17">
        <v>98</v>
      </c>
      <c r="C106" s="18" t="s">
        <v>65</v>
      </c>
      <c r="D106" s="18" t="s">
        <v>226</v>
      </c>
      <c r="E106" s="18" t="s">
        <v>41</v>
      </c>
      <c r="F106" s="18" t="s">
        <v>75</v>
      </c>
      <c r="G106" s="18" t="s">
        <v>305</v>
      </c>
      <c r="H106" s="18" t="s">
        <v>44</v>
      </c>
      <c r="I106" s="18" t="s">
        <v>228</v>
      </c>
      <c r="J106" s="19">
        <v>10</v>
      </c>
      <c r="K106" s="19">
        <v>149000</v>
      </c>
      <c r="L106" s="19">
        <f t="shared" si="2"/>
        <v>1490000</v>
      </c>
      <c r="M106" s="17" t="s">
        <v>306</v>
      </c>
      <c r="N106" s="17" t="s">
        <v>301</v>
      </c>
    </row>
    <row r="107" spans="2:14" ht="30">
      <c r="B107" s="17">
        <v>99</v>
      </c>
      <c r="C107" s="18" t="s">
        <v>79</v>
      </c>
      <c r="D107" s="18" t="s">
        <v>307</v>
      </c>
      <c r="E107" s="18" t="s">
        <v>41</v>
      </c>
      <c r="F107" s="18" t="s">
        <v>75</v>
      </c>
      <c r="G107" s="18" t="s">
        <v>308</v>
      </c>
      <c r="H107" s="18" t="s">
        <v>44</v>
      </c>
      <c r="I107" s="18" t="s">
        <v>200</v>
      </c>
      <c r="J107" s="19">
        <v>4</v>
      </c>
      <c r="K107" s="19">
        <v>64999</v>
      </c>
      <c r="L107" s="19">
        <f t="shared" si="2"/>
        <v>259996</v>
      </c>
      <c r="M107" s="17" t="s">
        <v>250</v>
      </c>
      <c r="N107" s="17" t="s">
        <v>301</v>
      </c>
    </row>
    <row r="108" spans="2:14" ht="60">
      <c r="B108" s="17">
        <v>100</v>
      </c>
      <c r="C108" s="18" t="s">
        <v>79</v>
      </c>
      <c r="D108" s="18" t="s">
        <v>309</v>
      </c>
      <c r="E108" s="18" t="s">
        <v>41</v>
      </c>
      <c r="F108" s="18" t="s">
        <v>75</v>
      </c>
      <c r="G108" s="18" t="s">
        <v>310</v>
      </c>
      <c r="H108" s="18" t="s">
        <v>44</v>
      </c>
      <c r="I108" s="18" t="s">
        <v>82</v>
      </c>
      <c r="J108" s="19">
        <v>1</v>
      </c>
      <c r="K108" s="19">
        <v>1900000</v>
      </c>
      <c r="L108" s="19">
        <f t="shared" si="2"/>
        <v>1900000</v>
      </c>
      <c r="M108" s="17" t="s">
        <v>311</v>
      </c>
      <c r="N108" s="17" t="s">
        <v>301</v>
      </c>
    </row>
    <row r="109" spans="2:14" ht="30">
      <c r="B109" s="17">
        <v>101</v>
      </c>
      <c r="C109" s="18" t="s">
        <v>105</v>
      </c>
      <c r="D109" s="18" t="s">
        <v>106</v>
      </c>
      <c r="E109" s="18" t="s">
        <v>41</v>
      </c>
      <c r="F109" s="18" t="s">
        <v>50</v>
      </c>
      <c r="G109" s="18" t="s">
        <v>312</v>
      </c>
      <c r="H109" s="18" t="s">
        <v>44</v>
      </c>
      <c r="I109" s="18" t="s">
        <v>106</v>
      </c>
      <c r="J109" s="19">
        <v>1</v>
      </c>
      <c r="K109" s="19">
        <v>880000</v>
      </c>
      <c r="L109" s="19">
        <f t="shared" si="2"/>
        <v>880000</v>
      </c>
      <c r="M109" s="17" t="s">
        <v>165</v>
      </c>
      <c r="N109" s="17" t="s">
        <v>301</v>
      </c>
    </row>
    <row r="110" spans="2:14" ht="45">
      <c r="B110" s="17">
        <v>102</v>
      </c>
      <c r="C110" s="18" t="s">
        <v>39</v>
      </c>
      <c r="D110" s="18" t="s">
        <v>313</v>
      </c>
      <c r="E110" s="18" t="s">
        <v>41</v>
      </c>
      <c r="F110" s="18" t="s">
        <v>110</v>
      </c>
      <c r="G110" s="18" t="s">
        <v>314</v>
      </c>
      <c r="H110" s="18" t="s">
        <v>44</v>
      </c>
      <c r="I110" s="18" t="s">
        <v>158</v>
      </c>
      <c r="J110" s="19">
        <v>1</v>
      </c>
      <c r="K110" s="19">
        <v>14293102</v>
      </c>
      <c r="L110" s="19">
        <f t="shared" si="2"/>
        <v>14293102</v>
      </c>
      <c r="M110" s="17" t="s">
        <v>315</v>
      </c>
      <c r="N110" s="17" t="s">
        <v>301</v>
      </c>
    </row>
    <row r="111" spans="2:14" ht="45">
      <c r="B111" s="17">
        <v>103</v>
      </c>
      <c r="C111" s="18" t="s">
        <v>39</v>
      </c>
      <c r="D111" s="18" t="s">
        <v>291</v>
      </c>
      <c r="E111" s="18" t="s">
        <v>41</v>
      </c>
      <c r="F111" s="18" t="s">
        <v>50</v>
      </c>
      <c r="G111" s="18" t="s">
        <v>316</v>
      </c>
      <c r="H111" s="18" t="s">
        <v>44</v>
      </c>
      <c r="I111" s="18" t="s">
        <v>200</v>
      </c>
      <c r="J111" s="19">
        <v>2</v>
      </c>
      <c r="K111" s="19">
        <v>622880</v>
      </c>
      <c r="L111" s="19">
        <f t="shared" si="2"/>
        <v>1245760</v>
      </c>
      <c r="M111" s="17" t="s">
        <v>317</v>
      </c>
      <c r="N111" s="17" t="s">
        <v>301</v>
      </c>
    </row>
    <row r="112" spans="2:14" ht="31.5">
      <c r="B112" s="17">
        <v>104</v>
      </c>
      <c r="C112" s="18" t="s">
        <v>79</v>
      </c>
      <c r="D112" s="18" t="s">
        <v>318</v>
      </c>
      <c r="E112" s="18" t="s">
        <v>41</v>
      </c>
      <c r="F112" s="18" t="s">
        <v>75</v>
      </c>
      <c r="G112" s="18" t="s">
        <v>319</v>
      </c>
      <c r="H112" s="18" t="s">
        <v>44</v>
      </c>
      <c r="I112" s="18" t="s">
        <v>200</v>
      </c>
      <c r="J112" s="19">
        <v>2</v>
      </c>
      <c r="K112" s="19">
        <v>1200000</v>
      </c>
      <c r="L112" s="19">
        <f t="shared" si="2"/>
        <v>2400000</v>
      </c>
      <c r="M112" s="17" t="s">
        <v>320</v>
      </c>
      <c r="N112" s="17" t="s">
        <v>301</v>
      </c>
    </row>
    <row r="113" spans="2:14" ht="31.5">
      <c r="B113" s="17">
        <v>105</v>
      </c>
      <c r="C113" s="18" t="s">
        <v>79</v>
      </c>
      <c r="D113" s="18" t="s">
        <v>321</v>
      </c>
      <c r="E113" s="18" t="s">
        <v>41</v>
      </c>
      <c r="F113" s="18" t="s">
        <v>75</v>
      </c>
      <c r="G113" s="18" t="s">
        <v>322</v>
      </c>
      <c r="H113" s="18" t="s">
        <v>44</v>
      </c>
      <c r="I113" s="18" t="s">
        <v>200</v>
      </c>
      <c r="J113" s="19">
        <v>1</v>
      </c>
      <c r="K113" s="19">
        <v>1400000</v>
      </c>
      <c r="L113" s="19">
        <f t="shared" si="2"/>
        <v>1400000</v>
      </c>
      <c r="M113" s="17" t="s">
        <v>323</v>
      </c>
      <c r="N113" s="17" t="s">
        <v>301</v>
      </c>
    </row>
    <row r="114" spans="2:14" ht="31.5">
      <c r="B114" s="17">
        <v>106</v>
      </c>
      <c r="C114" s="18" t="s">
        <v>79</v>
      </c>
      <c r="D114" s="18" t="s">
        <v>318</v>
      </c>
      <c r="E114" s="18" t="s">
        <v>41</v>
      </c>
      <c r="F114" s="18" t="s">
        <v>75</v>
      </c>
      <c r="G114" s="18" t="s">
        <v>324</v>
      </c>
      <c r="H114" s="18" t="s">
        <v>44</v>
      </c>
      <c r="I114" s="18" t="s">
        <v>200</v>
      </c>
      <c r="J114" s="19">
        <v>5</v>
      </c>
      <c r="K114" s="19">
        <v>544000</v>
      </c>
      <c r="L114" s="19">
        <f t="shared" si="2"/>
        <v>2720000</v>
      </c>
      <c r="M114" s="17" t="s">
        <v>325</v>
      </c>
      <c r="N114" s="17" t="s">
        <v>301</v>
      </c>
    </row>
    <row r="115" spans="2:14" ht="30">
      <c r="B115" s="17">
        <v>107</v>
      </c>
      <c r="C115" s="18" t="s">
        <v>39</v>
      </c>
      <c r="D115" s="18" t="s">
        <v>179</v>
      </c>
      <c r="E115" s="18" t="s">
        <v>41</v>
      </c>
      <c r="F115" s="18" t="s">
        <v>171</v>
      </c>
      <c r="G115" s="18" t="s">
        <v>326</v>
      </c>
      <c r="H115" s="18" t="s">
        <v>44</v>
      </c>
      <c r="I115" s="18" t="s">
        <v>82</v>
      </c>
      <c r="J115" s="19">
        <v>1</v>
      </c>
      <c r="K115" s="19">
        <v>17290000</v>
      </c>
      <c r="L115" s="19">
        <f t="shared" si="2"/>
        <v>17290000</v>
      </c>
      <c r="M115" s="17" t="s">
        <v>182</v>
      </c>
      <c r="N115" s="17" t="s">
        <v>301</v>
      </c>
    </row>
    <row r="116" ht="15">
      <c r="L116" s="22"/>
    </row>
    <row r="117" spans="11:13" ht="15">
      <c r="K117" s="22"/>
      <c r="L117" s="24"/>
      <c r="M117" s="24"/>
    </row>
    <row r="118" ht="15">
      <c r="L118" s="24"/>
    </row>
    <row r="119" spans="12:13" ht="15">
      <c r="L119" s="24"/>
      <c r="M119" s="25"/>
    </row>
    <row r="120" ht="15">
      <c r="L120" s="22"/>
    </row>
    <row r="121" ht="15">
      <c r="L121" s="22"/>
    </row>
    <row r="123" ht="15">
      <c r="L123" s="22"/>
    </row>
    <row r="124" ht="15">
      <c r="L124" s="22"/>
    </row>
  </sheetData>
  <sheetProtection/>
  <mergeCells count="19">
    <mergeCell ref="B2:N2"/>
    <mergeCell ref="B3:N3"/>
    <mergeCell ref="B4:N4"/>
    <mergeCell ref="B30:B31"/>
    <mergeCell ref="D30:D31"/>
    <mergeCell ref="E30:E31"/>
    <mergeCell ref="F30:F31"/>
    <mergeCell ref="G30:G31"/>
    <mergeCell ref="H30:H31"/>
    <mergeCell ref="M30:M31"/>
    <mergeCell ref="N30:N31"/>
    <mergeCell ref="B43:B44"/>
    <mergeCell ref="D43:D44"/>
    <mergeCell ref="E43:E44"/>
    <mergeCell ref="F43:F44"/>
    <mergeCell ref="G43:G44"/>
    <mergeCell ref="H43:H44"/>
    <mergeCell ref="M43:M44"/>
    <mergeCell ref="N43:N44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2021-02-15T12:31:11Z</dcterms:modified>
  <cp:category/>
  <cp:version/>
  <cp:contentType/>
  <cp:contentStatus/>
</cp:coreProperties>
</file>