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F:\рабочий столик\Open data\2024\3-чорак\Фозил ака\"/>
    </mc:Choice>
  </mc:AlternateContent>
  <xr:revisionPtr revIDLastSave="0" documentId="8_{BF00D133-38DC-454D-8498-9763635D8F1A}" xr6:coauthVersionLast="40" xr6:coauthVersionMax="40" xr10:uidLastSave="{00000000-0000-0000-0000-000000000000}"/>
  <bookViews>
    <workbookView xWindow="-120" yWindow="-120" windowWidth="29040" windowHeight="15840" activeTab="5" xr2:uid="{00000000-000D-0000-FFFF-FFFF00000000}"/>
  </bookViews>
  <sheets>
    <sheet name="3 илова" sheetId="1" r:id="rId1"/>
    <sheet name="4 илова-асосий воситалар (3-кв)" sheetId="3" r:id="rId2"/>
    <sheet name="5 илова-ТМЗ 3-чорак" sheetId="4" r:id="rId3"/>
    <sheet name="6 илова" sheetId="5" r:id="rId4"/>
    <sheet name="8-илова " sheetId="6" r:id="rId5"/>
    <sheet name="14 илова" sheetId="7" r:id="rId6"/>
  </sheets>
  <definedNames>
    <definedName name="_xlnm._FilterDatabase" localSheetId="1" hidden="1">'4 илова-асосий воситалар (3-кв)'!$A$7:$N$18</definedName>
    <definedName name="_xlnm._FilterDatabase" localSheetId="2" hidden="1">'5 илова-ТМЗ 3-чорак'!$A$7:$O$26</definedName>
    <definedName name="_xlnm.Print_Titles" localSheetId="1">'4 илова-асосий воситалар (3-кв)'!$6:$7</definedName>
    <definedName name="_xlnm.Print_Titles" localSheetId="2">'5 илова-ТМЗ 3-чорак'!$6:$7</definedName>
    <definedName name="_xlnm.Print_Area" localSheetId="5">'14 илова'!$A$1:$M$21</definedName>
    <definedName name="_xlnm.Print_Area" localSheetId="0">'3 илова'!$A$1:$H$31</definedName>
    <definedName name="_xlnm.Print_Area" localSheetId="1">'4 илова-асосий воситалар (3-кв)'!$A$1:$M$20</definedName>
    <definedName name="_xlnm.Print_Area" localSheetId="2">'5 илова-ТМЗ 3-чорак'!$A$1:$M$28</definedName>
    <definedName name="_xlnm.Print_Area" localSheetId="3">'6 илова'!$A$1:$J$14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4" l="1"/>
  <c r="M37" i="4"/>
  <c r="K37" i="4"/>
  <c r="K29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25" i="4" s="1"/>
  <c r="M26" i="4" l="1"/>
  <c r="M34" i="4"/>
  <c r="M38" i="4" s="1"/>
  <c r="L18" i="3" l="1"/>
  <c r="K18" i="3"/>
  <c r="M17" i="3"/>
  <c r="M16" i="3"/>
  <c r="M15" i="3"/>
  <c r="M14" i="3"/>
  <c r="M13" i="3"/>
  <c r="M12" i="3"/>
  <c r="M11" i="3"/>
  <c r="M10" i="3"/>
  <c r="M18" i="3" s="1"/>
  <c r="M9" i="3"/>
  <c r="J9" i="1" l="1"/>
  <c r="J8" i="1" l="1"/>
  <c r="J10" i="1" s="1"/>
</calcChain>
</file>

<file path=xl/sharedStrings.xml><?xml version="1.0" encoding="utf-8"?>
<sst xmlns="http://schemas.openxmlformats.org/spreadsheetml/2006/main" count="401" uniqueCount="182">
  <si>
    <t>3-илова</t>
  </si>
  <si>
    <t>МАЪЛУМОТ</t>
  </si>
  <si>
    <t>(минг.сўм)</t>
  </si>
  <si>
    <t>Т/р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</si>
  <si>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</si>
  <si>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</si>
  <si>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</si>
  <si>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</si>
  <si>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</si>
  <si>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</si>
  <si>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1.</t>
  </si>
  <si>
    <t>1-чорак</t>
  </si>
  <si>
    <t>асосий воситалар харид қилиш</t>
  </si>
  <si>
    <t>Бюджетдан ташқари жамғарма маблағлари</t>
  </si>
  <si>
    <t>кам баҳоли ва тез эскирувчи буюмлар харид қилиш</t>
  </si>
  <si>
    <t>Ўзбекистон Республикасининг Давлат бюджети</t>
  </si>
  <si>
    <t>қурилиш, реконструкция қилиш ва таъмирлаш</t>
  </si>
  <si>
    <t>сақлаш харажатлари билан боғлиқ харидлар</t>
  </si>
  <si>
    <t>2.</t>
  </si>
  <si>
    <t>2-чорак</t>
  </si>
  <si>
    <t>3.</t>
  </si>
  <si>
    <t>3-чорак</t>
  </si>
  <si>
    <t>4.</t>
  </si>
  <si>
    <t>4-чорак</t>
  </si>
  <si>
    <t>2024 йил 3-чоракда Ўзбекистон Республикаси Адлия вазирлиги ҳузуридаги "Ўзархив" агентлиги томонидан ўтказилган танловлар (тендерлар) ва амалга оширилган давлат харидлари тўғрисидаги</t>
  </si>
  <si>
    <t>4-илова</t>
  </si>
  <si>
    <t>2024 йил 3-чоракда Ўзбекистон Республикаси Адлия вазирлиги ҳузуридаги "Ўзархив" агентлиги томонидан асосий воситалар харид қилиш учун ўтказилган танловлар (тендерлар) ва амалга оширилган давлат харидлари тўғрисидаги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</si>
  <si>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</si>
  <si>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</si>
  <si>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</si>
  <si>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</si>
  <si>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</si>
  <si>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</si>
  <si>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</si>
  <si>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</si>
  <si>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</si>
  <si>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</si>
  <si>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</si>
  <si>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(минг сўм)</t>
  </si>
  <si>
    <t>Сканер</t>
  </si>
  <si>
    <t>Budjetdan tashqari jamgʻarma mablagʻlari</t>
  </si>
  <si>
    <t>Elektron doʻkon</t>
  </si>
  <si>
    <t>241110083061247/2601982</t>
  </si>
  <si>
    <t>YTT XOLDOROVA ZILOLAXON SHAVKAT QIZI</t>
  </si>
  <si>
    <t>40110934140038</t>
  </si>
  <si>
    <t>шт</t>
  </si>
  <si>
    <t>ЖАМИ: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</si>
  <si>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</si>
  <si>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5-илова</t>
  </si>
  <si>
    <t>2024 йил 3-чоракда Ўзбекистон Республикаси  Адлия вазирлиги ҳузуридаги "Ўзархив" агентлиги томонидан  кам баҳоли ва тез эскирувчи буюмлар харид қилиш учун ўтказилган танловлар (тендерлар) ва амалга оширилган давлат харидлари тўғрисидаги</t>
  </si>
  <si>
    <t>Маълумотлар</t>
  </si>
  <si>
    <t>Услуга по обслуживанию и ремонту транспортных средств</t>
  </si>
  <si>
    <t>Oʻzbekiston Respublikasining Davlat budjeti</t>
  </si>
  <si>
    <t>241100453330666/669</t>
  </si>
  <si>
    <t>ИП  Талипов  Мирлазиз Миразизович</t>
  </si>
  <si>
    <t>31211850210015</t>
  </si>
  <si>
    <t>усл. ед</t>
  </si>
  <si>
    <t>Е-ХАТ ключи</t>
  </si>
  <si>
    <t>241100103194436/E-24-2517</t>
  </si>
  <si>
    <t>ГУП  UNICON.UZ</t>
  </si>
  <si>
    <t>200898586</t>
  </si>
  <si>
    <t>Суғурта хизматлари ОСГОР</t>
  </si>
  <si>
    <t>241100373158982/12-01/004/11/0000024</t>
  </si>
  <si>
    <t>АО СК Кафолат</t>
  </si>
  <si>
    <t>202288236</t>
  </si>
  <si>
    <t>Вода питьевая упакованная</t>
  </si>
  <si>
    <t>241110083125653/2660788</t>
  </si>
  <si>
    <t>СП ООО Fruit Juice</t>
  </si>
  <si>
    <t>303255186</t>
  </si>
  <si>
    <t>Фоторамка</t>
  </si>
  <si>
    <t>241110083050666/2592278</t>
  </si>
  <si>
    <t>YANGIYER BREND MCHJ</t>
  </si>
  <si>
    <t>306982910</t>
  </si>
  <si>
    <t>Услуга по изготовлению кепки с логотипом</t>
  </si>
  <si>
    <t>241110083031505/2575528</t>
  </si>
  <si>
    <t>MyStorm</t>
  </si>
  <si>
    <t>310057604</t>
  </si>
  <si>
    <t>Открытки</t>
  </si>
  <si>
    <t>241110083027487/2572333</t>
  </si>
  <si>
    <t>BUXORO UNIVERSAL LUKS MCHJ</t>
  </si>
  <si>
    <t>310781740</t>
  </si>
  <si>
    <t>Программный продукт</t>
  </si>
  <si>
    <t>24110012377318/16/2024</t>
  </si>
  <si>
    <t>AXBOROT TEX VA AXB RESURSLARINI RIVOJLANTIRISH MARKAZI DUK</t>
  </si>
  <si>
    <t>306901947</t>
  </si>
  <si>
    <t>Мясорубка электрическая</t>
  </si>
  <si>
    <t>241110082978806/2530870</t>
  </si>
  <si>
    <t>ЧП XOZ SHOP MARKET</t>
  </si>
  <si>
    <t>307005081</t>
  </si>
  <si>
    <t>Услуга по проектированию и разработке информационных технологий для прикладных задач и тестированию программного обеспечения</t>
  </si>
  <si>
    <t>241100103179069/1/379/hrm-2024</t>
  </si>
  <si>
    <t>DAVLAT AXBOROT TIZIMLARINI YARATISH VA QOLLAB QUVATLASH BOYICHA YAGONA INTEGR-</t>
  </si>
  <si>
    <t>204118319</t>
  </si>
  <si>
    <t>Услуга по нанесению логотипа</t>
  </si>
  <si>
    <t>241110082890822/2448770</t>
  </si>
  <si>
    <t>Услуга по перевозке пассажиров автобусом по заказам</t>
  </si>
  <si>
    <t>241100143129467/T19</t>
  </si>
  <si>
    <t>UZBEKISTAN FOR YOU MAS`ULIYATI CHEKLANGAN JAMIYATI</t>
  </si>
  <si>
    <t>204736246</t>
  </si>
  <si>
    <t>Ноутбук</t>
  </si>
  <si>
    <t>241110082900686/2456765</t>
  </si>
  <si>
    <t>YTT MAQSUDNAZAROV XABIBULLOX RAVSHAN O?G?LI</t>
  </si>
  <si>
    <t>50601056540086</t>
  </si>
  <si>
    <t>Наушник</t>
  </si>
  <si>
    <t>241110082890809/2448763</t>
  </si>
  <si>
    <t>MCHJ NAMANGAN BAXT QUSHI</t>
  </si>
  <si>
    <t>308791284</t>
  </si>
  <si>
    <t>Услуга по технической поддержке информационных технологий</t>
  </si>
  <si>
    <t>241100023109585/XSh-MQM-038/2024</t>
  </si>
  <si>
    <t>Электрон хукумат лойихаларини бошыариш маркази</t>
  </si>
  <si>
    <t>207322159</t>
  </si>
  <si>
    <t>Гостиничные услуги</t>
  </si>
  <si>
    <t>241100233105943/033</t>
  </si>
  <si>
    <t>Уз.Рес. Адлия вазирли КОНВЕНЦИОН МАРКАЗ ДУК ДЕРЕКЦИЯСИ</t>
  </si>
  <si>
    <t>306701816</t>
  </si>
  <si>
    <t>Услуга по проверке и испытанию</t>
  </si>
  <si>
    <t>241100143087683/ET-811-2024-538</t>
  </si>
  <si>
    <t>Центр развития электронных технологий РУз</t>
  </si>
  <si>
    <t>306328693</t>
  </si>
  <si>
    <t>бюджет</t>
  </si>
  <si>
    <t>бюджетдан ташқари</t>
  </si>
  <si>
    <t>шу жумладан сақлаш</t>
  </si>
  <si>
    <t>6-илова</t>
  </si>
  <si>
    <t>2024 йил 2-чоракда Ўзбекистон Республикаси Адлия вазирлиги ҳузуридаги "Ўзархив" агентлиги  томонидан қурилиш, реконструкция қилиш ва таъмирлаш ишлари бўйича ўтказилган танловлар (тендерлар) тўғрисидаги</t>
  </si>
  <si>
    <t>Тадбир номи</t>
  </si>
  <si>
    <t xml:space="preserve">Шартноманинг умумий қиймати     </t>
  </si>
  <si>
    <t>-</t>
  </si>
  <si>
    <t>Қурилиш, реконструкция қилиш ва таъмирлаш ишлари бўйича ўтказилган танловлар (тендерлар) ўтказилмаган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</si>
  <si>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</si>
  <si>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2024 йил 3 чоракда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</si>
  <si>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Объект номи ва манзили</t>
  </si>
  <si>
    <t>Амалга ошириш муддати</t>
  </si>
  <si>
    <t>Ўлчов бирлиги</t>
  </si>
  <si>
    <t>Лойиҳа қуввати</t>
  </si>
  <si>
    <t>Режалаштирилган маблағ</t>
  </si>
  <si>
    <t>Молиялаш-тирилган маблағ
(минг сўм)</t>
  </si>
  <si>
    <t>Бажарилган ишлар ва харажатларнинг миқдори
 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</si>
  <si>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</si>
  <si>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</si>
  <si>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</si>
  <si>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Йил давомида
қўшимча ажратилган маблағлар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</si>
  <si>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</si>
  <si>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</si>
  <si>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</si>
  <si>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</si>
  <si>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</si>
  <si>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</si>
  <si>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</si>
  <si>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</si>
  <si>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</si>
  <si>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</si>
  <si>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</si>
  <si>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</si>
  <si>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Ўзбекистон Республикаси Адлия вазирлиги ҳузуридаги "Ўзархив" агентлиги 2024 йил 2-чоракда Ўзбекистон Республикасининг Давлат бюджетидан молиялаштириладиган ижтимоий ва ишлаб чиқариш инфратузилмасини ривожлантириш дастурлари  ўтказилмади</t>
  </si>
  <si>
    <t>14-илова</t>
  </si>
  <si>
    <t>2024 йил 3 чоракда Ўзбекистон Республикаси Адлия вазирлиги ҳузуридаги "Ўзархив" агентлиги  Давлат мақсадли жамғармалардан ажратилган субсидиялар, кредитлар ҳамда тижорат банкларига жойлаштирилган депозитлар тўғрисидаги</t>
  </si>
  <si>
    <t>Кредитлар бўйича:</t>
  </si>
  <si>
    <t>Кредит олувчилар номи</t>
  </si>
  <si>
    <t>СТИР</t>
  </si>
  <si>
    <t>Жойлашган ҳудуд (вилоят, туман (шаҳар)</t>
  </si>
  <si>
    <t xml:space="preserve">Маблағ ажратилишидан кўзланган мақсад </t>
  </si>
  <si>
    <t>Ажратилган маблағ                 (минг сўм)</t>
  </si>
  <si>
    <t>Ажратилиши тартиби</t>
  </si>
  <si>
    <t>Ажратилган кредит маблағларининг қайтарилиши</t>
  </si>
  <si>
    <t>Фоиз ставкаси</t>
  </si>
  <si>
    <t>Сўндирилиши муддати</t>
  </si>
  <si>
    <t>Асосий қарз</t>
  </si>
  <si>
    <t>Фоиз тўловлари</t>
  </si>
  <si>
    <t>Жарима ва пенялар</t>
  </si>
  <si>
    <t>Кредит олинмаган</t>
  </si>
  <si>
    <t>Субсидиялар бўйича:</t>
  </si>
  <si>
    <t>Субсидия олувчилар номи</t>
  </si>
  <si>
    <t>Ажратилган маблағ               (минг сўм)</t>
  </si>
  <si>
    <t>Маблағ ажратилиши юзасидан асословчи ҳужжат номи ва санаси</t>
  </si>
  <si>
    <t>Субсидия олинмаган</t>
  </si>
  <si>
    <t>Депозитлар бўйича</t>
  </si>
  <si>
    <t>Депозит жойлаштирилган банк номи</t>
  </si>
  <si>
    <t>Муддати</t>
  </si>
  <si>
    <t>Фоизи</t>
  </si>
  <si>
    <t>Жойлаштирилган маблағ             (минг сўм)</t>
  </si>
  <si>
    <t>Шартнома рақами ва санаси</t>
  </si>
  <si>
    <t>Депозит жойлаштирилмаган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</si>
</sst>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\ _₽_-;\-* #,##0.0\ _₽_-;_-* &quot;-&quot;??\ _₽_-;_-@_-"/>
    <numFmt numFmtId="166" formatCode="_-* #,##0\ _₽_-;\-* #,##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2" applyFont="1" applyFill="1"/>
    <xf numFmtId="0" fontId="4" fillId="0" borderId="0" xfId="2" applyFont="1" applyFill="1"/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9" fillId="0" borderId="2" xfId="3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 wrapText="1"/>
    </xf>
    <xf numFmtId="0" fontId="10" fillId="2" borderId="4" xfId="2" applyFont="1" applyFill="1" applyBorder="1" applyAlignment="1">
      <alignment vertical="center" wrapText="1"/>
    </xf>
    <xf numFmtId="43" fontId="11" fillId="2" borderId="5" xfId="4" applyNumberFormat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vertical="center" wrapText="1"/>
    </xf>
    <xf numFmtId="3" fontId="12" fillId="2" borderId="8" xfId="3" applyNumberFormat="1" applyFont="1" applyFill="1" applyBorder="1" applyAlignment="1">
      <alignment horizontal="center" vertical="center" wrapText="1"/>
    </xf>
    <xf numFmtId="3" fontId="12" fillId="2" borderId="9" xfId="3" applyNumberFormat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left" vertical="center" wrapText="1"/>
    </xf>
    <xf numFmtId="43" fontId="3" fillId="0" borderId="0" xfId="2" applyNumberFormat="1" applyFont="1" applyFill="1" applyAlignment="1">
      <alignment horizontal="center" vertical="center" wrapText="1"/>
    </xf>
    <xf numFmtId="3" fontId="3" fillId="0" borderId="0" xfId="2" applyNumberFormat="1" applyFont="1" applyFill="1"/>
    <xf numFmtId="3" fontId="11" fillId="2" borderId="9" xfId="3" applyNumberFormat="1" applyFont="1" applyFill="1" applyBorder="1" applyAlignment="1">
      <alignment horizontal="center" vertical="center" wrapText="1"/>
    </xf>
    <xf numFmtId="43" fontId="11" fillId="0" borderId="10" xfId="1" applyFont="1" applyFill="1" applyBorder="1" applyAlignment="1">
      <alignment horizontal="left" vertical="center" wrapText="1"/>
    </xf>
    <xf numFmtId="43" fontId="10" fillId="0" borderId="5" xfId="1" applyFont="1" applyFill="1" applyBorder="1" applyAlignment="1">
      <alignment horizontal="left" vertical="center" wrapText="1"/>
    </xf>
    <xf numFmtId="3" fontId="11" fillId="0" borderId="9" xfId="3" applyNumberFormat="1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left" vertical="center" wrapText="1"/>
    </xf>
    <xf numFmtId="43" fontId="10" fillId="0" borderId="9" xfId="1" applyFont="1" applyFill="1" applyBorder="1" applyAlignment="1">
      <alignment horizontal="left" vertical="center" wrapText="1"/>
    </xf>
    <xf numFmtId="3" fontId="13" fillId="0" borderId="9" xfId="3" applyNumberFormat="1" applyFont="1" applyFill="1" applyBorder="1" applyAlignment="1">
      <alignment horizontal="center" vertical="center" wrapText="1"/>
    </xf>
    <xf numFmtId="3" fontId="11" fillId="0" borderId="13" xfId="3" applyNumberFormat="1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left" vertical="center" wrapText="1"/>
    </xf>
    <xf numFmtId="0" fontId="10" fillId="0" borderId="14" xfId="2" applyFont="1" applyFill="1" applyBorder="1" applyAlignment="1">
      <alignment vertical="center" wrapText="1"/>
    </xf>
    <xf numFmtId="164" fontId="11" fillId="0" borderId="9" xfId="4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 wrapText="1"/>
    </xf>
    <xf numFmtId="164" fontId="11" fillId="0" borderId="13" xfId="4" applyFont="1" applyFill="1" applyBorder="1" applyAlignment="1">
      <alignment horizontal="center" vertical="center" wrapText="1"/>
    </xf>
    <xf numFmtId="165" fontId="11" fillId="2" borderId="5" xfId="4" applyNumberFormat="1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vertical="center" wrapText="1"/>
    </xf>
    <xf numFmtId="43" fontId="11" fillId="2" borderId="10" xfId="1" applyFont="1" applyFill="1" applyBorder="1" applyAlignment="1">
      <alignment horizontal="left" vertical="center" wrapText="1"/>
    </xf>
    <xf numFmtId="43" fontId="11" fillId="2" borderId="16" xfId="1" applyFont="1" applyFill="1" applyBorder="1" applyAlignment="1">
      <alignment horizontal="left" vertical="center" wrapText="1"/>
    </xf>
    <xf numFmtId="43" fontId="10" fillId="2" borderId="5" xfId="1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vertical="center" wrapText="1"/>
    </xf>
    <xf numFmtId="43" fontId="10" fillId="2" borderId="9" xfId="1" applyFont="1" applyFill="1" applyBorder="1" applyAlignment="1">
      <alignment horizontal="left" vertical="center" wrapText="1"/>
    </xf>
    <xf numFmtId="3" fontId="13" fillId="2" borderId="9" xfId="3" applyNumberFormat="1" applyFont="1" applyFill="1" applyBorder="1" applyAlignment="1">
      <alignment horizontal="center" vertical="center" wrapText="1"/>
    </xf>
    <xf numFmtId="3" fontId="11" fillId="2" borderId="13" xfId="3" applyNumberFormat="1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vertical="center" wrapText="1"/>
    </xf>
    <xf numFmtId="0" fontId="10" fillId="2" borderId="9" xfId="2" applyFont="1" applyFill="1" applyBorder="1" applyAlignment="1">
      <alignment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horizontal="left" vertical="center" wrapText="1"/>
    </xf>
    <xf numFmtId="0" fontId="10" fillId="2" borderId="12" xfId="2" applyFont="1" applyFill="1" applyBorder="1" applyAlignment="1">
      <alignment horizontal="left" vertical="center" wrapText="1"/>
    </xf>
    <xf numFmtId="0" fontId="10" fillId="2" borderId="14" xfId="2" applyFont="1" applyFill="1" applyBorder="1" applyAlignment="1">
      <alignment horizontal="center" vertical="center" wrapText="1"/>
    </xf>
    <xf numFmtId="0" fontId="10" fillId="2" borderId="17" xfId="2" applyFont="1" applyFill="1" applyBorder="1" applyAlignment="1">
      <alignment horizontal="center" vertical="center" wrapText="1"/>
    </xf>
    <xf numFmtId="0" fontId="10" fillId="2" borderId="19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left" vertical="center" wrapText="1"/>
    </xf>
    <xf numFmtId="0" fontId="10" fillId="2" borderId="20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10" fillId="2" borderId="13" xfId="2" applyFont="1" applyFill="1" applyBorder="1" applyAlignment="1">
      <alignment horizontal="left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10" xfId="2" applyFont="1" applyFill="1" applyBorder="1" applyAlignment="1">
      <alignment horizontal="left" vertical="center" wrapText="1"/>
    </xf>
    <xf numFmtId="0" fontId="10" fillId="0" borderId="19" xfId="2" applyFont="1" applyFill="1" applyBorder="1" applyAlignment="1">
      <alignment horizontal="left" vertical="center" wrapText="1"/>
    </xf>
    <xf numFmtId="0" fontId="3" fillId="0" borderId="0" xfId="2" applyFont="1"/>
    <xf numFmtId="0" fontId="3" fillId="0" borderId="0" xfId="2" applyFont="1" applyAlignment="1">
      <alignment horizontal="right"/>
    </xf>
    <xf numFmtId="0" fontId="2" fillId="0" borderId="0" xfId="2"/>
    <xf numFmtId="0" fontId="5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9" fillId="0" borderId="1" xfId="3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166" fontId="10" fillId="0" borderId="1" xfId="5" applyNumberFormat="1" applyFont="1" applyBorder="1" applyAlignment="1">
      <alignment vertical="center" wrapText="1"/>
    </xf>
    <xf numFmtId="43" fontId="10" fillId="0" borderId="1" xfId="5" applyFont="1" applyBorder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3" fontId="10" fillId="0" borderId="1" xfId="4" applyNumberFormat="1" applyFont="1" applyBorder="1" applyAlignment="1">
      <alignment horizontal="center" vertical="center" wrapText="1"/>
    </xf>
    <xf numFmtId="166" fontId="10" fillId="0" borderId="1" xfId="5" applyNumberFormat="1" applyFont="1" applyBorder="1" applyAlignment="1">
      <alignment horizontal="center" vertical="center" wrapText="1"/>
    </xf>
    <xf numFmtId="43" fontId="7" fillId="0" borderId="22" xfId="5" applyFont="1" applyBorder="1" applyAlignment="1">
      <alignment horizontal="right" vertical="center" wrapText="1"/>
    </xf>
    <xf numFmtId="43" fontId="7" fillId="0" borderId="18" xfId="5" applyFont="1" applyBorder="1" applyAlignment="1">
      <alignment horizontal="right" vertical="center" wrapText="1"/>
    </xf>
    <xf numFmtId="43" fontId="7" fillId="0" borderId="23" xfId="5" applyFont="1" applyBorder="1" applyAlignment="1">
      <alignment horizontal="right" vertical="center" wrapText="1"/>
    </xf>
    <xf numFmtId="166" fontId="5" fillId="0" borderId="1" xfId="2" applyNumberFormat="1" applyFont="1" applyBorder="1" applyAlignment="1">
      <alignment horizontal="center" vertical="center" wrapText="1"/>
    </xf>
    <xf numFmtId="43" fontId="5" fillId="0" borderId="1" xfId="2" applyNumberFormat="1" applyFont="1" applyBorder="1" applyAlignment="1">
      <alignment horizontal="center" vertical="center" wrapText="1"/>
    </xf>
    <xf numFmtId="0" fontId="14" fillId="0" borderId="0" xfId="2" applyFont="1"/>
    <xf numFmtId="43" fontId="2" fillId="0" borderId="0" xfId="2" applyNumberFormat="1"/>
    <xf numFmtId="0" fontId="2" fillId="0" borderId="0" xfId="2" applyAlignment="1">
      <alignment horizontal="center"/>
    </xf>
    <xf numFmtId="0" fontId="16" fillId="0" borderId="0" xfId="2" applyFont="1" applyAlignment="1">
      <alignment horizontal="left" vertical="center" wrapText="1"/>
    </xf>
    <xf numFmtId="0" fontId="14" fillId="0" borderId="0" xfId="2" applyFont="1" applyAlignment="1">
      <alignment horizontal="center"/>
    </xf>
    <xf numFmtId="43" fontId="2" fillId="0" borderId="0" xfId="5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66" fontId="7" fillId="0" borderId="1" xfId="5" applyNumberFormat="1" applyFont="1" applyBorder="1" applyAlignment="1">
      <alignment vertical="center" wrapText="1"/>
    </xf>
    <xf numFmtId="43" fontId="2" fillId="0" borderId="0" xfId="1" applyFont="1"/>
    <xf numFmtId="166" fontId="2" fillId="0" borderId="0" xfId="2" applyNumberFormat="1"/>
    <xf numFmtId="0" fontId="6" fillId="0" borderId="0" xfId="2" applyFont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/>
    </xf>
    <xf numFmtId="0" fontId="4" fillId="0" borderId="21" xfId="2" applyFont="1" applyBorder="1" applyAlignment="1">
      <alignment horizontal="center" vertical="center" wrapText="1"/>
    </xf>
    <xf numFmtId="0" fontId="3" fillId="0" borderId="1" xfId="2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8" fillId="4" borderId="2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4" borderId="2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indent="1"/>
    </xf>
    <xf numFmtId="0" fontId="18" fillId="4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15" xfId="2" applyFont="1" applyBorder="1" applyAlignment="1">
      <alignment horizontal="left"/>
    </xf>
    <xf numFmtId="0" fontId="9" fillId="4" borderId="2" xfId="3" applyFont="1" applyFill="1" applyBorder="1" applyAlignment="1">
      <alignment horizontal="center" vertical="center" wrapText="1"/>
    </xf>
    <xf numFmtId="0" fontId="9" fillId="4" borderId="21" xfId="3" applyFont="1" applyFill="1" applyBorder="1" applyAlignment="1">
      <alignment horizontal="center" vertical="center" wrapText="1"/>
    </xf>
    <xf numFmtId="0" fontId="9" fillId="4" borderId="24" xfId="3" applyFont="1" applyFill="1" applyBorder="1" applyAlignment="1">
      <alignment horizontal="center" vertical="center" wrapText="1"/>
    </xf>
    <xf numFmtId="0" fontId="9" fillId="4" borderId="25" xfId="3" applyFont="1" applyFill="1" applyBorder="1" applyAlignment="1">
      <alignment horizontal="center" vertical="center" wrapText="1"/>
    </xf>
    <xf numFmtId="0" fontId="9" fillId="4" borderId="26" xfId="3" applyFont="1" applyFill="1" applyBorder="1" applyAlignment="1">
      <alignment horizontal="center" vertical="center" wrapText="1"/>
    </xf>
    <xf numFmtId="0" fontId="9" fillId="4" borderId="27" xfId="3" applyFont="1" applyFill="1" applyBorder="1" applyAlignment="1">
      <alignment horizontal="center" vertical="center" wrapText="1"/>
    </xf>
    <xf numFmtId="0" fontId="9" fillId="4" borderId="15" xfId="3" applyFont="1" applyFill="1" applyBorder="1" applyAlignment="1">
      <alignment horizontal="center" vertical="center" wrapText="1"/>
    </xf>
    <xf numFmtId="0" fontId="9" fillId="4" borderId="28" xfId="3" applyFont="1" applyFill="1" applyBorder="1" applyAlignment="1">
      <alignment horizontal="center" vertical="center" wrapText="1"/>
    </xf>
    <xf numFmtId="0" fontId="3" fillId="0" borderId="22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21" xfId="2" applyFont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Финансовый" xfId="1" builtinId="3"/>
    <cellStyle name="Финансовый 2" xfId="5" xr:uid="{0E961394-7A6E-4774-9FC0-07A8861EAE26}"/>
    <cellStyle name="Финансов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1"/>
  <sheetViews>
    <sheetView view="pageBreakPreview" topLeftCell="A16" zoomScaleNormal="100" zoomScaleSheetLayoutView="100" workbookViewId="0">
      <selection activeCell="I28" sqref="I28"/>
    </sheetView>
  </sheetViews>
  <sheetFormatPr defaultRowHeight="16.5" x14ac:dyDescent="0.25"/>
  <cols>
    <col min="1" max="1" width="2" style="1" customWidth="1"/>
    <col min="2" max="2" width="4.28515625" style="1" customWidth="1"/>
    <col min="3" max="3" width="11.28515625" style="1" customWidth="1"/>
    <col min="4" max="4" width="48.7109375" style="2" customWidth="1"/>
    <col min="5" max="5" width="13.85546875" style="1" customWidth="1"/>
    <col min="6" max="6" width="15.5703125" style="1" customWidth="1"/>
    <col min="7" max="7" width="46.85546875" style="1" customWidth="1"/>
    <col min="8" max="8" width="3.5703125" style="1" customWidth="1"/>
    <col min="9" max="11" width="16.7109375" style="1" customWidth="1"/>
    <col min="12" max="16384" width="9.140625" style="1"/>
  </cols>
  <sheetData>
    <row r="1" spans="2:10" x14ac:dyDescent="0.25">
      <c r="G1" s="3" t="s">
        <v>0</v>
      </c>
    </row>
    <row r="2" spans="2:10" ht="39" customHeight="1" x14ac:dyDescent="0.25">
      <c r="B2" s="42" t="s">
        <v>24</v>
      </c>
      <c r="C2" s="42"/>
      <c r="D2" s="42"/>
      <c r="E2" s="42"/>
      <c r="F2" s="42"/>
      <c r="G2" s="42"/>
    </row>
    <row r="3" spans="2:10" x14ac:dyDescent="0.25">
      <c r="B3" s="43" t="s">
        <v>1</v>
      </c>
      <c r="C3" s="43"/>
      <c r="D3" s="43"/>
      <c r="E3" s="43"/>
      <c r="F3" s="43"/>
      <c r="G3" s="43"/>
    </row>
    <row r="4" spans="2:10" x14ac:dyDescent="0.25">
      <c r="G4" s="4" t="s">
        <v>2</v>
      </c>
    </row>
    <row r="5" spans="2:10" ht="40.5" customHeight="1" x14ac:dyDescent="0.25">
      <c r="B5" s="44" t="s">
        <v>3</v>
      </c>
      <c r="C5" s="44" t="s">
        <v>4</v>
      </c>
      <c r="D5" s="44" t="s">
        <v>5</v>
      </c>
      <c r="E5" s="44" t="s">
        <v>6</v>
      </c>
      <c r="F5" s="44"/>
      <c r="G5" s="44" t="s">
        <v>7</v>
      </c>
    </row>
    <row r="6" spans="2:10" s="6" customFormat="1" ht="25.5" customHeight="1" thickBot="1" x14ac:dyDescent="0.3">
      <c r="B6" s="45"/>
      <c r="C6" s="45"/>
      <c r="D6" s="45"/>
      <c r="E6" s="5" t="s">
        <v>8</v>
      </c>
      <c r="F6" s="5" t="s">
        <v>9</v>
      </c>
      <c r="G6" s="45"/>
    </row>
    <row r="7" spans="2:10" s="6" customFormat="1" ht="17.25" thickBot="1" x14ac:dyDescent="0.3">
      <c r="B7" s="46" t="s">
        <v>10</v>
      </c>
      <c r="C7" s="46" t="s">
        <v>11</v>
      </c>
      <c r="D7" s="7" t="s">
        <v>12</v>
      </c>
      <c r="E7" s="8">
        <v>0</v>
      </c>
      <c r="F7" s="8">
        <v>0</v>
      </c>
      <c r="G7" s="9" t="s">
        <v>13</v>
      </c>
    </row>
    <row r="8" spans="2:10" s="6" customFormat="1" ht="17.25" thickBot="1" x14ac:dyDescent="0.3">
      <c r="B8" s="47"/>
      <c r="C8" s="47"/>
      <c r="D8" s="49" t="s">
        <v>14</v>
      </c>
      <c r="E8" s="17">
        <v>2</v>
      </c>
      <c r="F8" s="30">
        <v>64759.648000000001</v>
      </c>
      <c r="G8" s="10" t="s">
        <v>15</v>
      </c>
      <c r="J8" s="15">
        <f>+F8+F11+F14+F17</f>
        <v>138985.68</v>
      </c>
    </row>
    <row r="9" spans="2:10" s="6" customFormat="1" x14ac:dyDescent="0.25">
      <c r="B9" s="47"/>
      <c r="C9" s="47"/>
      <c r="D9" s="50"/>
      <c r="E9" s="17">
        <v>20</v>
      </c>
      <c r="F9" s="30">
        <v>329547.89899999998</v>
      </c>
      <c r="G9" s="10" t="s">
        <v>13</v>
      </c>
      <c r="J9" s="15">
        <f>+F9+F12+F15+F18</f>
        <v>1324171.899</v>
      </c>
    </row>
    <row r="10" spans="2:10" s="6" customFormat="1" ht="22.5" customHeight="1" thickBot="1" x14ac:dyDescent="0.3">
      <c r="B10" s="47"/>
      <c r="C10" s="47"/>
      <c r="D10" s="11" t="s">
        <v>16</v>
      </c>
      <c r="E10" s="12"/>
      <c r="F10" s="13"/>
      <c r="G10" s="10"/>
      <c r="J10" s="15">
        <f>SUM(J8:J9)</f>
        <v>1463157.5789999999</v>
      </c>
    </row>
    <row r="11" spans="2:10" s="6" customFormat="1" ht="17.25" thickBot="1" x14ac:dyDescent="0.3">
      <c r="B11" s="47"/>
      <c r="C11" s="47"/>
      <c r="D11" s="51" t="s">
        <v>17</v>
      </c>
      <c r="E11" s="17">
        <v>16</v>
      </c>
      <c r="F11" s="30">
        <v>70219.232000000004</v>
      </c>
      <c r="G11" s="10" t="s">
        <v>15</v>
      </c>
    </row>
    <row r="12" spans="2:10" s="6" customFormat="1" ht="17.25" thickBot="1" x14ac:dyDescent="0.3">
      <c r="B12" s="48"/>
      <c r="C12" s="48"/>
      <c r="D12" s="52"/>
      <c r="E12" s="17">
        <v>5</v>
      </c>
      <c r="F12" s="30">
        <v>168</v>
      </c>
      <c r="G12" s="14" t="s">
        <v>13</v>
      </c>
    </row>
    <row r="13" spans="2:10" s="6" customFormat="1" ht="22.5" customHeight="1" thickBot="1" x14ac:dyDescent="0.3">
      <c r="B13" s="46" t="s">
        <v>18</v>
      </c>
      <c r="C13" s="53" t="s">
        <v>19</v>
      </c>
      <c r="D13" s="31" t="s">
        <v>12</v>
      </c>
      <c r="E13" s="17">
        <v>2</v>
      </c>
      <c r="F13" s="33">
        <v>13840</v>
      </c>
      <c r="G13" s="34">
        <v>0</v>
      </c>
    </row>
    <row r="14" spans="2:10" s="6" customFormat="1" ht="22.5" customHeight="1" thickBot="1" x14ac:dyDescent="0.3">
      <c r="B14" s="47"/>
      <c r="C14" s="54"/>
      <c r="D14" s="56" t="s">
        <v>14</v>
      </c>
      <c r="E14" s="17"/>
      <c r="F14" s="8"/>
      <c r="G14" s="10" t="s">
        <v>15</v>
      </c>
      <c r="J14" s="15"/>
    </row>
    <row r="15" spans="2:10" s="6" customFormat="1" ht="22.5" customHeight="1" x14ac:dyDescent="0.25">
      <c r="B15" s="47"/>
      <c r="C15" s="54"/>
      <c r="D15" s="56"/>
      <c r="E15" s="17">
        <v>25</v>
      </c>
      <c r="F15" s="8">
        <v>994456</v>
      </c>
      <c r="G15" s="10" t="s">
        <v>13</v>
      </c>
      <c r="J15" s="15"/>
    </row>
    <row r="16" spans="2:10" s="6" customFormat="1" ht="22.5" customHeight="1" thickBot="1" x14ac:dyDescent="0.3">
      <c r="B16" s="47"/>
      <c r="C16" s="54"/>
      <c r="D16" s="35" t="s">
        <v>16</v>
      </c>
      <c r="E16" s="32"/>
      <c r="F16" s="33"/>
      <c r="G16" s="36">
        <v>0</v>
      </c>
    </row>
    <row r="17" spans="2:10" s="6" customFormat="1" ht="22.5" customHeight="1" thickBot="1" x14ac:dyDescent="0.3">
      <c r="B17" s="47"/>
      <c r="C17" s="54"/>
      <c r="D17" s="56" t="s">
        <v>17</v>
      </c>
      <c r="E17" s="37">
        <v>3</v>
      </c>
      <c r="F17" s="8">
        <v>4006.8</v>
      </c>
      <c r="G17" s="10" t="s">
        <v>15</v>
      </c>
      <c r="J17" s="15"/>
    </row>
    <row r="18" spans="2:10" s="6" customFormat="1" ht="22.5" customHeight="1" thickBot="1" x14ac:dyDescent="0.3">
      <c r="B18" s="48"/>
      <c r="C18" s="55"/>
      <c r="D18" s="57"/>
      <c r="E18" s="38"/>
      <c r="F18" s="8"/>
      <c r="G18" s="39" t="s">
        <v>13</v>
      </c>
      <c r="J18" s="15"/>
    </row>
    <row r="19" spans="2:10" s="6" customFormat="1" ht="22.5" customHeight="1" thickBot="1" x14ac:dyDescent="0.3">
      <c r="B19" s="53" t="s">
        <v>20</v>
      </c>
      <c r="C19" s="53" t="s">
        <v>21</v>
      </c>
      <c r="D19" s="40" t="s">
        <v>12</v>
      </c>
      <c r="E19" s="17">
        <v>1</v>
      </c>
      <c r="F19" s="8">
        <v>12000</v>
      </c>
      <c r="G19" s="9" t="s">
        <v>13</v>
      </c>
    </row>
    <row r="20" spans="2:10" s="6" customFormat="1" ht="22.5" customHeight="1" thickBot="1" x14ac:dyDescent="0.3">
      <c r="B20" s="54"/>
      <c r="C20" s="54"/>
      <c r="D20" s="56" t="s">
        <v>14</v>
      </c>
      <c r="E20" s="17">
        <v>2</v>
      </c>
      <c r="F20" s="8">
        <v>2268</v>
      </c>
      <c r="G20" s="10" t="s">
        <v>15</v>
      </c>
    </row>
    <row r="21" spans="2:10" s="6" customFormat="1" ht="22.5" customHeight="1" x14ac:dyDescent="0.25">
      <c r="B21" s="54"/>
      <c r="C21" s="54"/>
      <c r="D21" s="56"/>
      <c r="E21" s="17">
        <v>14</v>
      </c>
      <c r="F21" s="8">
        <v>614494</v>
      </c>
      <c r="G21" s="10" t="s">
        <v>13</v>
      </c>
    </row>
    <row r="22" spans="2:10" s="6" customFormat="1" ht="22.5" customHeight="1" thickBot="1" x14ac:dyDescent="0.3">
      <c r="B22" s="54"/>
      <c r="C22" s="54"/>
      <c r="D22" s="41" t="s">
        <v>16</v>
      </c>
      <c r="E22" s="32"/>
      <c r="F22" s="33"/>
      <c r="G22" s="36">
        <v>0</v>
      </c>
    </row>
    <row r="23" spans="2:10" s="6" customFormat="1" ht="22.5" customHeight="1" thickBot="1" x14ac:dyDescent="0.3">
      <c r="B23" s="54"/>
      <c r="C23" s="54"/>
      <c r="D23" s="58" t="s">
        <v>17</v>
      </c>
      <c r="E23" s="17">
        <v>1</v>
      </c>
      <c r="F23" s="8">
        <v>6900</v>
      </c>
      <c r="G23" s="10" t="s">
        <v>15</v>
      </c>
    </row>
    <row r="24" spans="2:10" s="6" customFormat="1" ht="22.5" customHeight="1" thickBot="1" x14ac:dyDescent="0.3">
      <c r="B24" s="55"/>
      <c r="C24" s="55"/>
      <c r="D24" s="59"/>
      <c r="E24" s="38"/>
      <c r="F24" s="8"/>
      <c r="G24" s="39" t="s">
        <v>13</v>
      </c>
      <c r="I24" s="15"/>
    </row>
    <row r="25" spans="2:10" s="6" customFormat="1" ht="22.5" customHeight="1" x14ac:dyDescent="0.25">
      <c r="B25" s="60" t="s">
        <v>22</v>
      </c>
      <c r="C25" s="60" t="s">
        <v>23</v>
      </c>
      <c r="D25" s="26" t="s">
        <v>12</v>
      </c>
      <c r="E25" s="20"/>
      <c r="F25" s="27"/>
      <c r="G25" s="19">
        <v>0</v>
      </c>
    </row>
    <row r="26" spans="2:10" s="6" customFormat="1" ht="22.5" customHeight="1" x14ac:dyDescent="0.25">
      <c r="B26" s="61"/>
      <c r="C26" s="61"/>
      <c r="D26" s="63" t="s">
        <v>14</v>
      </c>
      <c r="E26" s="20"/>
      <c r="F26" s="27"/>
      <c r="G26" s="21" t="s">
        <v>15</v>
      </c>
    </row>
    <row r="27" spans="2:10" s="6" customFormat="1" ht="22.5" customHeight="1" x14ac:dyDescent="0.25">
      <c r="B27" s="61"/>
      <c r="C27" s="61"/>
      <c r="D27" s="64"/>
      <c r="E27" s="20"/>
      <c r="F27" s="27"/>
      <c r="G27" s="21" t="s">
        <v>13</v>
      </c>
    </row>
    <row r="28" spans="2:10" ht="22.5" customHeight="1" x14ac:dyDescent="0.25">
      <c r="B28" s="61"/>
      <c r="C28" s="61"/>
      <c r="D28" s="28" t="s">
        <v>16</v>
      </c>
      <c r="E28" s="18"/>
      <c r="F28" s="18"/>
      <c r="G28" s="22">
        <v>0</v>
      </c>
    </row>
    <row r="29" spans="2:10" ht="22.5" customHeight="1" x14ac:dyDescent="0.25">
      <c r="B29" s="61"/>
      <c r="C29" s="61"/>
      <c r="D29" s="63" t="s">
        <v>17</v>
      </c>
      <c r="E29" s="23"/>
      <c r="F29" s="27"/>
      <c r="G29" s="21" t="s">
        <v>15</v>
      </c>
    </row>
    <row r="30" spans="2:10" ht="22.5" customHeight="1" thickBot="1" x14ac:dyDescent="0.3">
      <c r="B30" s="62"/>
      <c r="C30" s="62"/>
      <c r="D30" s="65"/>
      <c r="E30" s="24"/>
      <c r="F30" s="29"/>
      <c r="G30" s="25" t="s">
        <v>13</v>
      </c>
    </row>
    <row r="31" spans="2:10" ht="22.5" customHeight="1" x14ac:dyDescent="0.25">
      <c r="E31" s="16"/>
      <c r="F31" s="16"/>
    </row>
  </sheetData>
  <mergeCells count="23">
    <mergeCell ref="B19:B24"/>
    <mergeCell ref="C19:C24"/>
    <mergeCell ref="D20:D21"/>
    <mergeCell ref="D23:D24"/>
    <mergeCell ref="B25:B30"/>
    <mergeCell ref="C25:C30"/>
    <mergeCell ref="D26:D27"/>
    <mergeCell ref="D29:D30"/>
    <mergeCell ref="B7:B12"/>
    <mergeCell ref="C7:C12"/>
    <mergeCell ref="D8:D9"/>
    <mergeCell ref="D11:D12"/>
    <mergeCell ref="B13:B18"/>
    <mergeCell ref="C13:C18"/>
    <mergeCell ref="D14:D15"/>
    <mergeCell ref="D17:D18"/>
    <mergeCell ref="B2:G2"/>
    <mergeCell ref="B3:G3"/>
    <mergeCell ref="B5:B6"/>
    <mergeCell ref="C5:C6"/>
    <mergeCell ref="D5:D6"/>
    <mergeCell ref="E5:F5"/>
    <mergeCell ref="G5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BFEF-EC07-4BF5-BDE7-1F635A7853E8}">
  <dimension ref="A1:N27"/>
  <sheetViews>
    <sheetView view="pageBreakPreview" zoomScaleNormal="100" zoomScaleSheetLayoutView="100" workbookViewId="0">
      <selection activeCell="B18" sqref="B18:J18"/>
    </sheetView>
  </sheetViews>
  <sheetFormatPr defaultRowHeight="15" x14ac:dyDescent="0.25"/>
  <cols>
    <col min="1" max="1" width="2.85546875" style="68" customWidth="1"/>
    <col min="2" max="2" width="5.5703125" style="68" customWidth="1"/>
    <col min="3" max="3" width="10.7109375" style="68" customWidth="1"/>
    <col min="4" max="4" width="40.85546875" style="68" customWidth="1"/>
    <col min="5" max="5" width="19.140625" style="68" customWidth="1"/>
    <col min="6" max="6" width="17" style="68" customWidth="1"/>
    <col min="7" max="7" width="17.28515625" style="68" customWidth="1"/>
    <col min="8" max="8" width="22.28515625" style="68" customWidth="1"/>
    <col min="9" max="9" width="18.85546875" style="68" customWidth="1"/>
    <col min="10" max="10" width="20.140625" style="68" customWidth="1"/>
    <col min="11" max="11" width="15.42578125" style="68" customWidth="1"/>
    <col min="12" max="12" width="21.140625" style="68" customWidth="1"/>
    <col min="13" max="13" width="26.140625" style="92" customWidth="1"/>
    <col min="14" max="14" width="9.140625" style="68" customWidth="1"/>
    <col min="15" max="16384" width="9.140625" style="68"/>
  </cols>
  <sheetData>
    <row r="1" spans="1:14" ht="16.5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 t="s">
        <v>25</v>
      </c>
    </row>
    <row r="2" spans="1:14" ht="16.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4" ht="43.5" customHeight="1" x14ac:dyDescent="0.25">
      <c r="A3" s="66"/>
      <c r="B3" s="69" t="s">
        <v>26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4" ht="16.5" x14ac:dyDescent="0.25">
      <c r="A4" s="66"/>
      <c r="B4" s="70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4" ht="16.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4" ht="87.75" customHeight="1" x14ac:dyDescent="0.25">
      <c r="B6" s="71" t="s">
        <v>3</v>
      </c>
      <c r="C6" s="71" t="s">
        <v>4</v>
      </c>
      <c r="D6" s="71" t="s">
        <v>27</v>
      </c>
      <c r="E6" s="71" t="s">
        <v>28</v>
      </c>
      <c r="F6" s="71" t="s">
        <v>29</v>
      </c>
      <c r="G6" s="71" t="s">
        <v>30</v>
      </c>
      <c r="H6" s="71" t="s">
        <v>31</v>
      </c>
      <c r="I6" s="71"/>
      <c r="J6" s="71" t="s">
        <v>32</v>
      </c>
      <c r="K6" s="71" t="s">
        <v>33</v>
      </c>
      <c r="L6" s="71" t="s">
        <v>34</v>
      </c>
      <c r="M6" s="72" t="s">
        <v>35</v>
      </c>
      <c r="N6" s="73"/>
    </row>
    <row r="7" spans="1:14" ht="26.25" customHeight="1" x14ac:dyDescent="0.25">
      <c r="B7" s="71"/>
      <c r="C7" s="71"/>
      <c r="D7" s="71"/>
      <c r="E7" s="71"/>
      <c r="F7" s="71"/>
      <c r="G7" s="71"/>
      <c r="H7" s="74" t="s">
        <v>36</v>
      </c>
      <c r="I7" s="74" t="s">
        <v>37</v>
      </c>
      <c r="J7" s="71"/>
      <c r="K7" s="71"/>
      <c r="L7" s="71"/>
      <c r="M7" s="74" t="s">
        <v>38</v>
      </c>
      <c r="N7" s="73"/>
    </row>
    <row r="8" spans="1:14" ht="47.25" x14ac:dyDescent="0.25">
      <c r="B8" s="75">
        <v>1</v>
      </c>
      <c r="C8" s="76" t="s">
        <v>21</v>
      </c>
      <c r="D8" s="76" t="s">
        <v>39</v>
      </c>
      <c r="E8" s="76" t="s">
        <v>40</v>
      </c>
      <c r="F8" s="77" t="s">
        <v>41</v>
      </c>
      <c r="G8" s="76" t="s">
        <v>42</v>
      </c>
      <c r="H8" s="78" t="s">
        <v>43</v>
      </c>
      <c r="I8" s="79" t="s">
        <v>44</v>
      </c>
      <c r="J8" s="79" t="s">
        <v>45</v>
      </c>
      <c r="K8" s="80">
        <v>1</v>
      </c>
      <c r="L8" s="81">
        <v>12000000</v>
      </c>
      <c r="M8" s="81">
        <v>12000</v>
      </c>
      <c r="N8" s="82"/>
    </row>
    <row r="9" spans="1:14" ht="15.75" x14ac:dyDescent="0.25">
      <c r="B9" s="75">
        <v>2</v>
      </c>
      <c r="C9" s="76"/>
      <c r="D9" s="76"/>
      <c r="E9" s="76"/>
      <c r="F9" s="77"/>
      <c r="G9" s="76"/>
      <c r="H9" s="78"/>
      <c r="I9" s="79"/>
      <c r="J9" s="79"/>
      <c r="K9" s="80"/>
      <c r="L9" s="81"/>
      <c r="M9" s="81">
        <f t="shared" ref="M9:M17" si="0">+L9*K9/1000</f>
        <v>0</v>
      </c>
      <c r="N9" s="82"/>
    </row>
    <row r="10" spans="1:14" ht="15.75" x14ac:dyDescent="0.25">
      <c r="B10" s="75"/>
      <c r="C10" s="76"/>
      <c r="D10" s="76"/>
      <c r="E10" s="76"/>
      <c r="F10" s="77"/>
      <c r="G10" s="76"/>
      <c r="H10" s="78"/>
      <c r="I10" s="79"/>
      <c r="J10" s="79"/>
      <c r="K10" s="80"/>
      <c r="L10" s="81"/>
      <c r="M10" s="81">
        <f t="shared" si="0"/>
        <v>0</v>
      </c>
      <c r="N10" s="82"/>
    </row>
    <row r="11" spans="1:14" ht="15.75" hidden="1" x14ac:dyDescent="0.25">
      <c r="B11" s="78">
        <v>3</v>
      </c>
      <c r="C11" s="76"/>
      <c r="D11" s="76"/>
      <c r="E11" s="76"/>
      <c r="F11" s="76"/>
      <c r="G11" s="76"/>
      <c r="H11" s="78"/>
      <c r="I11" s="83"/>
      <c r="J11" s="83"/>
      <c r="K11" s="84"/>
      <c r="L11" s="81"/>
      <c r="M11" s="81">
        <f t="shared" si="0"/>
        <v>0</v>
      </c>
      <c r="N11" s="82"/>
    </row>
    <row r="12" spans="1:14" ht="15.75" hidden="1" x14ac:dyDescent="0.25">
      <c r="B12" s="78">
        <v>4</v>
      </c>
      <c r="C12" s="76"/>
      <c r="D12" s="76"/>
      <c r="E12" s="76"/>
      <c r="F12" s="76"/>
      <c r="G12" s="76"/>
      <c r="H12" s="78"/>
      <c r="I12" s="83"/>
      <c r="J12" s="83"/>
      <c r="K12" s="84"/>
      <c r="L12" s="81"/>
      <c r="M12" s="81">
        <f t="shared" si="0"/>
        <v>0</v>
      </c>
      <c r="N12" s="73"/>
    </row>
    <row r="13" spans="1:14" ht="15.75" hidden="1" x14ac:dyDescent="0.25">
      <c r="B13" s="78">
        <v>5</v>
      </c>
      <c r="C13" s="76"/>
      <c r="D13" s="76"/>
      <c r="E13" s="76"/>
      <c r="F13" s="76"/>
      <c r="G13" s="76"/>
      <c r="H13" s="78"/>
      <c r="I13" s="83"/>
      <c r="J13" s="83"/>
      <c r="K13" s="84"/>
      <c r="L13" s="81"/>
      <c r="M13" s="81">
        <f t="shared" si="0"/>
        <v>0</v>
      </c>
      <c r="N13" s="73"/>
    </row>
    <row r="14" spans="1:14" ht="15.75" hidden="1" x14ac:dyDescent="0.25">
      <c r="B14" s="78">
        <v>6</v>
      </c>
      <c r="C14" s="76"/>
      <c r="D14" s="76"/>
      <c r="E14" s="76"/>
      <c r="F14" s="76"/>
      <c r="G14" s="76"/>
      <c r="H14" s="78"/>
      <c r="I14" s="83"/>
      <c r="J14" s="83"/>
      <c r="K14" s="84"/>
      <c r="L14" s="81"/>
      <c r="M14" s="81">
        <f t="shared" si="0"/>
        <v>0</v>
      </c>
      <c r="N14" s="73"/>
    </row>
    <row r="15" spans="1:14" ht="15.75" hidden="1" x14ac:dyDescent="0.25">
      <c r="B15" s="78">
        <v>7</v>
      </c>
      <c r="C15" s="76"/>
      <c r="D15" s="76"/>
      <c r="E15" s="76"/>
      <c r="F15" s="76"/>
      <c r="G15" s="76"/>
      <c r="H15" s="78"/>
      <c r="I15" s="83"/>
      <c r="J15" s="83"/>
      <c r="K15" s="84"/>
      <c r="L15" s="81"/>
      <c r="M15" s="81">
        <f t="shared" si="0"/>
        <v>0</v>
      </c>
      <c r="N15" s="73"/>
    </row>
    <row r="16" spans="1:14" ht="15.75" hidden="1" x14ac:dyDescent="0.25">
      <c r="B16" s="78">
        <v>8</v>
      </c>
      <c r="C16" s="76"/>
      <c r="D16" s="76"/>
      <c r="E16" s="76"/>
      <c r="F16" s="76"/>
      <c r="G16" s="76"/>
      <c r="H16" s="78"/>
      <c r="I16" s="83"/>
      <c r="J16" s="83"/>
      <c r="K16" s="84"/>
      <c r="L16" s="81"/>
      <c r="M16" s="81">
        <f t="shared" si="0"/>
        <v>0</v>
      </c>
      <c r="N16" s="73"/>
    </row>
    <row r="17" spans="2:14" ht="15.75" x14ac:dyDescent="0.25">
      <c r="B17" s="78"/>
      <c r="C17" s="76"/>
      <c r="D17" s="76"/>
      <c r="E17" s="76"/>
      <c r="F17" s="76"/>
      <c r="G17" s="76"/>
      <c r="H17" s="78"/>
      <c r="I17" s="83"/>
      <c r="J17" s="83"/>
      <c r="K17" s="84"/>
      <c r="L17" s="81"/>
      <c r="M17" s="81">
        <f t="shared" si="0"/>
        <v>0</v>
      </c>
      <c r="N17" s="73"/>
    </row>
    <row r="18" spans="2:14" s="90" customFormat="1" ht="22.5" customHeight="1" x14ac:dyDescent="0.25">
      <c r="B18" s="85" t="s">
        <v>46</v>
      </c>
      <c r="C18" s="86"/>
      <c r="D18" s="86"/>
      <c r="E18" s="86"/>
      <c r="F18" s="86"/>
      <c r="G18" s="86"/>
      <c r="H18" s="86"/>
      <c r="I18" s="86"/>
      <c r="J18" s="87"/>
      <c r="K18" s="88">
        <f>SUM(K8:K17)</f>
        <v>1</v>
      </c>
      <c r="L18" s="89">
        <f>SUM(L8:L17)</f>
        <v>12000000</v>
      </c>
      <c r="M18" s="89">
        <f>SUM(M8:M17)</f>
        <v>12000</v>
      </c>
    </row>
    <row r="19" spans="2:14" x14ac:dyDescent="0.25">
      <c r="L19" s="91"/>
    </row>
    <row r="20" spans="2:14" ht="29.25" customHeight="1" x14ac:dyDescent="0.25">
      <c r="B20" s="93" t="s">
        <v>47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</row>
    <row r="21" spans="2:14" x14ac:dyDescent="0.25">
      <c r="L21" s="94"/>
    </row>
    <row r="22" spans="2:14" x14ac:dyDescent="0.25">
      <c r="L22" s="94"/>
      <c r="M22" s="95"/>
    </row>
    <row r="23" spans="2:14" x14ac:dyDescent="0.25">
      <c r="L23" s="91"/>
    </row>
    <row r="24" spans="2:14" x14ac:dyDescent="0.25">
      <c r="L24" s="91"/>
    </row>
    <row r="26" spans="2:14" x14ac:dyDescent="0.25">
      <c r="L26" s="91"/>
    </row>
    <row r="27" spans="2:14" x14ac:dyDescent="0.25">
      <c r="L27" s="91"/>
    </row>
  </sheetData>
  <mergeCells count="14">
    <mergeCell ref="K6:K7"/>
    <mergeCell ref="L6:L7"/>
    <mergeCell ref="B18:J18"/>
    <mergeCell ref="B20:M20"/>
    <mergeCell ref="B3:M3"/>
    <mergeCell ref="B4:M4"/>
    <mergeCell ref="B6:B7"/>
    <mergeCell ref="C6:C7"/>
    <mergeCell ref="D6:D7"/>
    <mergeCell ref="E6:E7"/>
    <mergeCell ref="F6:F7"/>
    <mergeCell ref="G6:G7"/>
    <mergeCell ref="H6:I6"/>
    <mergeCell ref="J6:J7"/>
  </mergeCells>
  <pageMargins left="0.11811023622047245" right="0.31496062992125984" top="0.15748031496062992" bottom="0.35433070866141736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177D-AB93-4C56-BBAB-F9ECD2F9DFBE}">
  <dimension ref="A1:N38"/>
  <sheetViews>
    <sheetView view="pageBreakPreview" zoomScaleNormal="100" zoomScaleSheetLayoutView="100" workbookViewId="0">
      <pane ySplit="7" topLeftCell="A23" activePane="bottomLeft" state="frozen"/>
      <selection activeCell="I47" sqref="I47"/>
      <selection pane="bottomLeft" activeCell="F5" sqref="F5"/>
    </sheetView>
  </sheetViews>
  <sheetFormatPr defaultRowHeight="15" x14ac:dyDescent="0.25"/>
  <cols>
    <col min="1" max="1" width="2.28515625" style="68" customWidth="1"/>
    <col min="2" max="2" width="5.42578125" style="68" customWidth="1"/>
    <col min="3" max="3" width="11.28515625" style="68" customWidth="1"/>
    <col min="4" max="4" width="29.5703125" style="68" customWidth="1"/>
    <col min="5" max="5" width="21.140625" style="92" customWidth="1"/>
    <col min="6" max="6" width="22" style="92" customWidth="1"/>
    <col min="7" max="7" width="19" style="68" customWidth="1"/>
    <col min="8" max="8" width="26" style="68" customWidth="1"/>
    <col min="9" max="9" width="18.5703125" style="68" bestFit="1" customWidth="1"/>
    <col min="10" max="10" width="17.7109375" style="68" customWidth="1"/>
    <col min="11" max="11" width="15.7109375" style="68" customWidth="1"/>
    <col min="12" max="12" width="18.7109375" style="68" customWidth="1"/>
    <col min="13" max="13" width="21" style="92" customWidth="1"/>
    <col min="14" max="14" width="9.140625" style="68"/>
    <col min="15" max="15" width="11" style="68" bestFit="1" customWidth="1"/>
    <col min="16" max="16384" width="9.140625" style="68"/>
  </cols>
  <sheetData>
    <row r="1" spans="1:13" s="68" customFormat="1" ht="16.5" x14ac:dyDescent="0.25">
      <c r="A1" s="66"/>
      <c r="B1" s="66"/>
      <c r="C1" s="66"/>
      <c r="D1" s="66"/>
      <c r="E1" s="96"/>
      <c r="F1" s="96"/>
      <c r="G1" s="66"/>
      <c r="H1" s="66"/>
      <c r="I1" s="66"/>
      <c r="J1" s="66"/>
      <c r="K1" s="66"/>
      <c r="L1" s="66"/>
      <c r="M1" s="67" t="s">
        <v>48</v>
      </c>
    </row>
    <row r="2" spans="1:13" s="68" customFormat="1" ht="16.5" x14ac:dyDescent="0.25">
      <c r="A2" s="66"/>
      <c r="B2" s="66"/>
      <c r="C2" s="66"/>
      <c r="D2" s="66"/>
      <c r="E2" s="96"/>
      <c r="F2" s="96"/>
      <c r="G2" s="66"/>
      <c r="H2" s="66"/>
      <c r="I2" s="66"/>
      <c r="J2" s="66"/>
      <c r="K2" s="66"/>
      <c r="L2" s="66"/>
      <c r="M2" s="66"/>
    </row>
    <row r="3" spans="1:13" s="68" customFormat="1" ht="34.5" customHeight="1" x14ac:dyDescent="0.25">
      <c r="A3" s="66"/>
      <c r="B3" s="97" t="s">
        <v>49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s="68" customFormat="1" ht="16.5" x14ac:dyDescent="0.25">
      <c r="A4" s="66"/>
      <c r="B4" s="70" t="s">
        <v>50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s="68" customFormat="1" ht="16.5" x14ac:dyDescent="0.25">
      <c r="A5" s="66"/>
      <c r="B5" s="66"/>
      <c r="C5" s="66"/>
      <c r="D5" s="66"/>
      <c r="E5" s="96"/>
      <c r="F5" s="96"/>
      <c r="G5" s="66"/>
      <c r="H5" s="66"/>
      <c r="I5" s="66"/>
      <c r="J5" s="66"/>
      <c r="K5" s="66"/>
      <c r="L5" s="66"/>
      <c r="M5" s="66"/>
    </row>
    <row r="6" spans="1:13" ht="87" customHeight="1" x14ac:dyDescent="0.25">
      <c r="B6" s="71" t="s">
        <v>3</v>
      </c>
      <c r="C6" s="71" t="s">
        <v>4</v>
      </c>
      <c r="D6" s="71" t="s">
        <v>27</v>
      </c>
      <c r="E6" s="71" t="s">
        <v>28</v>
      </c>
      <c r="F6" s="71" t="s">
        <v>29</v>
      </c>
      <c r="G6" s="71" t="s">
        <v>30</v>
      </c>
      <c r="H6" s="71" t="s">
        <v>31</v>
      </c>
      <c r="I6" s="71"/>
      <c r="J6" s="71" t="s">
        <v>32</v>
      </c>
      <c r="K6" s="71" t="s">
        <v>33</v>
      </c>
      <c r="L6" s="71" t="s">
        <v>34</v>
      </c>
      <c r="M6" s="72" t="s">
        <v>35</v>
      </c>
    </row>
    <row r="7" spans="1:13" ht="25.5" customHeight="1" x14ac:dyDescent="0.25">
      <c r="B7" s="71"/>
      <c r="C7" s="71"/>
      <c r="D7" s="71"/>
      <c r="E7" s="71"/>
      <c r="F7" s="71"/>
      <c r="G7" s="71"/>
      <c r="H7" s="74" t="s">
        <v>36</v>
      </c>
      <c r="I7" s="74" t="s">
        <v>37</v>
      </c>
      <c r="J7" s="71"/>
      <c r="K7" s="71"/>
      <c r="L7" s="71"/>
      <c r="M7" s="74" t="s">
        <v>38</v>
      </c>
    </row>
    <row r="8" spans="1:13" ht="45" x14ac:dyDescent="0.25">
      <c r="B8" s="76">
        <v>1</v>
      </c>
      <c r="C8" s="76" t="s">
        <v>21</v>
      </c>
      <c r="D8" s="76" t="s">
        <v>51</v>
      </c>
      <c r="E8" s="76" t="s">
        <v>52</v>
      </c>
      <c r="F8" s="76" t="s">
        <v>41</v>
      </c>
      <c r="G8" s="76" t="s">
        <v>53</v>
      </c>
      <c r="H8" s="98" t="s">
        <v>54</v>
      </c>
      <c r="I8" s="79" t="s">
        <v>55</v>
      </c>
      <c r="J8" s="79" t="s">
        <v>56</v>
      </c>
      <c r="K8" s="80">
        <v>1</v>
      </c>
      <c r="L8" s="81">
        <v>6900000</v>
      </c>
      <c r="M8" s="81">
        <f t="shared" ref="M8:M24" si="0">+L8*K8/1000</f>
        <v>6900</v>
      </c>
    </row>
    <row r="9" spans="1:13" ht="45" x14ac:dyDescent="0.25">
      <c r="B9" s="76">
        <v>2</v>
      </c>
      <c r="C9" s="76" t="s">
        <v>21</v>
      </c>
      <c r="D9" s="76" t="s">
        <v>57</v>
      </c>
      <c r="E9" s="76" t="s">
        <v>52</v>
      </c>
      <c r="F9" s="76" t="s">
        <v>41</v>
      </c>
      <c r="G9" s="76" t="s">
        <v>58</v>
      </c>
      <c r="H9" s="98" t="s">
        <v>59</v>
      </c>
      <c r="I9" s="79" t="s">
        <v>60</v>
      </c>
      <c r="J9" s="79" t="s">
        <v>56</v>
      </c>
      <c r="K9" s="80">
        <v>1</v>
      </c>
      <c r="L9" s="81">
        <v>740925</v>
      </c>
      <c r="M9" s="81">
        <f t="shared" si="0"/>
        <v>740.92499999999995</v>
      </c>
    </row>
    <row r="10" spans="1:13" ht="45" x14ac:dyDescent="0.25">
      <c r="B10" s="76">
        <v>3</v>
      </c>
      <c r="C10" s="76" t="s">
        <v>21</v>
      </c>
      <c r="D10" s="76" t="s">
        <v>61</v>
      </c>
      <c r="E10" s="76" t="s">
        <v>52</v>
      </c>
      <c r="F10" s="76" t="s">
        <v>41</v>
      </c>
      <c r="G10" s="76" t="s">
        <v>62</v>
      </c>
      <c r="H10" s="98" t="s">
        <v>63</v>
      </c>
      <c r="I10" s="79" t="s">
        <v>64</v>
      </c>
      <c r="J10" s="79" t="s">
        <v>56</v>
      </c>
      <c r="K10" s="80">
        <v>1</v>
      </c>
      <c r="L10" s="81">
        <v>1527000</v>
      </c>
      <c r="M10" s="81">
        <f t="shared" si="0"/>
        <v>1527</v>
      </c>
    </row>
    <row r="11" spans="1:13" ht="30" x14ac:dyDescent="0.25">
      <c r="B11" s="76">
        <v>4</v>
      </c>
      <c r="C11" s="76" t="s">
        <v>21</v>
      </c>
      <c r="D11" s="76" t="s">
        <v>65</v>
      </c>
      <c r="E11" s="76" t="s">
        <v>40</v>
      </c>
      <c r="F11" s="76" t="s">
        <v>41</v>
      </c>
      <c r="G11" s="76" t="s">
        <v>66</v>
      </c>
      <c r="H11" s="98" t="s">
        <v>67</v>
      </c>
      <c r="I11" s="79" t="s">
        <v>68</v>
      </c>
      <c r="J11" s="79" t="s">
        <v>45</v>
      </c>
      <c r="K11" s="80">
        <v>60</v>
      </c>
      <c r="L11" s="81">
        <v>5140</v>
      </c>
      <c r="M11" s="81">
        <f t="shared" si="0"/>
        <v>308.39999999999998</v>
      </c>
    </row>
    <row r="12" spans="1:13" ht="31.5" x14ac:dyDescent="0.25">
      <c r="B12" s="76">
        <v>5</v>
      </c>
      <c r="C12" s="76" t="s">
        <v>21</v>
      </c>
      <c r="D12" s="76" t="s">
        <v>69</v>
      </c>
      <c r="E12" s="76" t="s">
        <v>40</v>
      </c>
      <c r="F12" s="76" t="s">
        <v>41</v>
      </c>
      <c r="G12" s="76" t="s">
        <v>70</v>
      </c>
      <c r="H12" s="78" t="s">
        <v>71</v>
      </c>
      <c r="I12" s="79" t="s">
        <v>72</v>
      </c>
      <c r="J12" s="79" t="s">
        <v>45</v>
      </c>
      <c r="K12" s="80">
        <v>100</v>
      </c>
      <c r="L12" s="81">
        <v>12000</v>
      </c>
      <c r="M12" s="81">
        <f t="shared" si="0"/>
        <v>1200</v>
      </c>
    </row>
    <row r="13" spans="1:13" ht="30" x14ac:dyDescent="0.25">
      <c r="B13" s="76">
        <v>6</v>
      </c>
      <c r="C13" s="76" t="s">
        <v>21</v>
      </c>
      <c r="D13" s="76" t="s">
        <v>73</v>
      </c>
      <c r="E13" s="76" t="s">
        <v>40</v>
      </c>
      <c r="F13" s="76" t="s">
        <v>41</v>
      </c>
      <c r="G13" s="76" t="s">
        <v>74</v>
      </c>
      <c r="H13" s="78" t="s">
        <v>75</v>
      </c>
      <c r="I13" s="79" t="s">
        <v>76</v>
      </c>
      <c r="J13" s="79" t="s">
        <v>45</v>
      </c>
      <c r="K13" s="80">
        <v>100</v>
      </c>
      <c r="L13" s="81">
        <v>121000</v>
      </c>
      <c r="M13" s="81">
        <f t="shared" si="0"/>
        <v>12100</v>
      </c>
    </row>
    <row r="14" spans="1:13" ht="31.5" x14ac:dyDescent="0.25">
      <c r="B14" s="76">
        <v>7</v>
      </c>
      <c r="C14" s="76" t="s">
        <v>21</v>
      </c>
      <c r="D14" s="76" t="s">
        <v>77</v>
      </c>
      <c r="E14" s="76" t="s">
        <v>40</v>
      </c>
      <c r="F14" s="76" t="s">
        <v>41</v>
      </c>
      <c r="G14" s="76" t="s">
        <v>78</v>
      </c>
      <c r="H14" s="78" t="s">
        <v>79</v>
      </c>
      <c r="I14" s="79" t="s">
        <v>80</v>
      </c>
      <c r="J14" s="79" t="s">
        <v>45</v>
      </c>
      <c r="K14" s="80">
        <v>100</v>
      </c>
      <c r="L14" s="81">
        <v>24001</v>
      </c>
      <c r="M14" s="81">
        <f t="shared" si="0"/>
        <v>2400.1</v>
      </c>
    </row>
    <row r="15" spans="1:13" ht="63" x14ac:dyDescent="0.25">
      <c r="B15" s="76">
        <v>8</v>
      </c>
      <c r="C15" s="76" t="s">
        <v>21</v>
      </c>
      <c r="D15" s="76" t="s">
        <v>81</v>
      </c>
      <c r="E15" s="76" t="s">
        <v>40</v>
      </c>
      <c r="F15" s="76" t="s">
        <v>41</v>
      </c>
      <c r="G15" s="76" t="s">
        <v>82</v>
      </c>
      <c r="H15" s="78" t="s">
        <v>83</v>
      </c>
      <c r="I15" s="79" t="s">
        <v>84</v>
      </c>
      <c r="J15" s="79" t="s">
        <v>56</v>
      </c>
      <c r="K15" s="80">
        <v>1</v>
      </c>
      <c r="L15" s="81">
        <v>250000000</v>
      </c>
      <c r="M15" s="81">
        <f t="shared" si="0"/>
        <v>250000</v>
      </c>
    </row>
    <row r="16" spans="1:13" ht="30" x14ac:dyDescent="0.25">
      <c r="B16" s="76">
        <v>9</v>
      </c>
      <c r="C16" s="76" t="s">
        <v>21</v>
      </c>
      <c r="D16" s="76" t="s">
        <v>85</v>
      </c>
      <c r="E16" s="76" t="s">
        <v>40</v>
      </c>
      <c r="F16" s="76" t="s">
        <v>41</v>
      </c>
      <c r="G16" s="76" t="s">
        <v>86</v>
      </c>
      <c r="H16" s="78" t="s">
        <v>87</v>
      </c>
      <c r="I16" s="79" t="s">
        <v>88</v>
      </c>
      <c r="J16" s="79" t="s">
        <v>45</v>
      </c>
      <c r="K16" s="80">
        <v>15</v>
      </c>
      <c r="L16" s="81">
        <v>97779</v>
      </c>
      <c r="M16" s="81">
        <f t="shared" si="0"/>
        <v>1466.6849999999999</v>
      </c>
    </row>
    <row r="17" spans="2:13" ht="78.75" x14ac:dyDescent="0.25">
      <c r="B17" s="76">
        <v>10</v>
      </c>
      <c r="C17" s="76" t="s">
        <v>21</v>
      </c>
      <c r="D17" s="76" t="s">
        <v>89</v>
      </c>
      <c r="E17" s="76" t="s">
        <v>40</v>
      </c>
      <c r="F17" s="76" t="s">
        <v>41</v>
      </c>
      <c r="G17" s="76" t="s">
        <v>90</v>
      </c>
      <c r="H17" s="78" t="s">
        <v>91</v>
      </c>
      <c r="I17" s="79" t="s">
        <v>92</v>
      </c>
      <c r="J17" s="79" t="s">
        <v>56</v>
      </c>
      <c r="K17" s="80">
        <v>5</v>
      </c>
      <c r="L17" s="81">
        <v>600000</v>
      </c>
      <c r="M17" s="81">
        <f t="shared" si="0"/>
        <v>3000</v>
      </c>
    </row>
    <row r="18" spans="2:13" ht="30" x14ac:dyDescent="0.25">
      <c r="B18" s="76">
        <v>11</v>
      </c>
      <c r="C18" s="76" t="s">
        <v>21</v>
      </c>
      <c r="D18" s="76" t="s">
        <v>93</v>
      </c>
      <c r="E18" s="76" t="s">
        <v>40</v>
      </c>
      <c r="F18" s="76" t="s">
        <v>41</v>
      </c>
      <c r="G18" s="76" t="s">
        <v>94</v>
      </c>
      <c r="H18" s="78" t="s">
        <v>75</v>
      </c>
      <c r="I18" s="79" t="s">
        <v>76</v>
      </c>
      <c r="J18" s="79" t="s">
        <v>56</v>
      </c>
      <c r="K18" s="80">
        <v>50</v>
      </c>
      <c r="L18" s="81">
        <v>175000</v>
      </c>
      <c r="M18" s="81">
        <f t="shared" si="0"/>
        <v>8750</v>
      </c>
    </row>
    <row r="19" spans="2:13" ht="63" x14ac:dyDescent="0.25">
      <c r="B19" s="76">
        <v>12</v>
      </c>
      <c r="C19" s="76" t="s">
        <v>21</v>
      </c>
      <c r="D19" s="76" t="s">
        <v>95</v>
      </c>
      <c r="E19" s="76" t="s">
        <v>40</v>
      </c>
      <c r="F19" s="76" t="s">
        <v>41</v>
      </c>
      <c r="G19" s="76" t="s">
        <v>96</v>
      </c>
      <c r="H19" s="78" t="s">
        <v>97</v>
      </c>
      <c r="I19" s="79" t="s">
        <v>98</v>
      </c>
      <c r="J19" s="79" t="s">
        <v>56</v>
      </c>
      <c r="K19" s="80">
        <v>1</v>
      </c>
      <c r="L19" s="81">
        <v>5040000</v>
      </c>
      <c r="M19" s="81">
        <f t="shared" si="0"/>
        <v>5040</v>
      </c>
    </row>
    <row r="20" spans="2:13" ht="63" x14ac:dyDescent="0.25">
      <c r="B20" s="76">
        <v>13</v>
      </c>
      <c r="C20" s="76" t="s">
        <v>21</v>
      </c>
      <c r="D20" s="76" t="s">
        <v>99</v>
      </c>
      <c r="E20" s="76" t="s">
        <v>40</v>
      </c>
      <c r="F20" s="76" t="s">
        <v>41</v>
      </c>
      <c r="G20" s="76" t="s">
        <v>100</v>
      </c>
      <c r="H20" s="78" t="s">
        <v>101</v>
      </c>
      <c r="I20" s="79" t="s">
        <v>102</v>
      </c>
      <c r="J20" s="79" t="s">
        <v>45</v>
      </c>
      <c r="K20" s="80">
        <v>5</v>
      </c>
      <c r="L20" s="81">
        <v>2799000</v>
      </c>
      <c r="M20" s="81">
        <f t="shared" si="0"/>
        <v>13995</v>
      </c>
    </row>
    <row r="21" spans="2:13" ht="31.5" x14ac:dyDescent="0.25">
      <c r="B21" s="76">
        <v>14</v>
      </c>
      <c r="C21" s="76" t="s">
        <v>21</v>
      </c>
      <c r="D21" s="76" t="s">
        <v>103</v>
      </c>
      <c r="E21" s="76" t="s">
        <v>40</v>
      </c>
      <c r="F21" s="76" t="s">
        <v>41</v>
      </c>
      <c r="G21" s="76" t="s">
        <v>104</v>
      </c>
      <c r="H21" s="78" t="s">
        <v>105</v>
      </c>
      <c r="I21" s="79" t="s">
        <v>106</v>
      </c>
      <c r="J21" s="79" t="s">
        <v>45</v>
      </c>
      <c r="K21" s="80">
        <v>15</v>
      </c>
      <c r="L21" s="81">
        <v>168900</v>
      </c>
      <c r="M21" s="81">
        <f t="shared" si="0"/>
        <v>2533.5</v>
      </c>
    </row>
    <row r="22" spans="2:13" ht="47.25" x14ac:dyDescent="0.25">
      <c r="B22" s="76">
        <v>15</v>
      </c>
      <c r="C22" s="76" t="s">
        <v>21</v>
      </c>
      <c r="D22" s="76" t="s">
        <v>107</v>
      </c>
      <c r="E22" s="76" t="s">
        <v>40</v>
      </c>
      <c r="F22" s="76" t="s">
        <v>41</v>
      </c>
      <c r="G22" s="76" t="s">
        <v>108</v>
      </c>
      <c r="H22" s="78" t="s">
        <v>109</v>
      </c>
      <c r="I22" s="79" t="s">
        <v>110</v>
      </c>
      <c r="J22" s="79" t="s">
        <v>56</v>
      </c>
      <c r="K22" s="80">
        <v>1</v>
      </c>
      <c r="L22" s="81">
        <v>87806345.010000005</v>
      </c>
      <c r="M22" s="81">
        <f t="shared" si="0"/>
        <v>87806.345010000005</v>
      </c>
    </row>
    <row r="23" spans="2:13" ht="63" x14ac:dyDescent="0.25">
      <c r="B23" s="76">
        <v>16</v>
      </c>
      <c r="C23" s="76" t="s">
        <v>21</v>
      </c>
      <c r="D23" s="76" t="s">
        <v>111</v>
      </c>
      <c r="E23" s="76" t="s">
        <v>40</v>
      </c>
      <c r="F23" s="76" t="s">
        <v>41</v>
      </c>
      <c r="G23" s="76" t="s">
        <v>112</v>
      </c>
      <c r="H23" s="78" t="s">
        <v>113</v>
      </c>
      <c r="I23" s="79" t="s">
        <v>114</v>
      </c>
      <c r="J23" s="79" t="s">
        <v>56</v>
      </c>
      <c r="K23" s="80">
        <v>117</v>
      </c>
      <c r="L23" s="81">
        <v>1839681.62</v>
      </c>
      <c r="M23" s="81">
        <f t="shared" si="0"/>
        <v>215242.74954000002</v>
      </c>
    </row>
    <row r="24" spans="2:13" ht="47.25" x14ac:dyDescent="0.25">
      <c r="B24" s="76">
        <v>17</v>
      </c>
      <c r="C24" s="76" t="s">
        <v>21</v>
      </c>
      <c r="D24" s="76" t="s">
        <v>115</v>
      </c>
      <c r="E24" s="76" t="s">
        <v>40</v>
      </c>
      <c r="F24" s="76" t="s">
        <v>41</v>
      </c>
      <c r="G24" s="76" t="s">
        <v>116</v>
      </c>
      <c r="H24" s="78" t="s">
        <v>117</v>
      </c>
      <c r="I24" s="79" t="s">
        <v>118</v>
      </c>
      <c r="J24" s="79" t="s">
        <v>56</v>
      </c>
      <c r="K24" s="80">
        <v>1</v>
      </c>
      <c r="L24" s="81">
        <v>1483096</v>
      </c>
      <c r="M24" s="81">
        <f t="shared" si="0"/>
        <v>1483.096</v>
      </c>
    </row>
    <row r="25" spans="2:13" ht="15.75" x14ac:dyDescent="0.25">
      <c r="B25" s="75"/>
      <c r="C25" s="76"/>
      <c r="D25" s="76"/>
      <c r="E25" s="76"/>
      <c r="F25" s="77"/>
      <c r="G25" s="76"/>
      <c r="H25" s="78"/>
      <c r="I25" s="79"/>
      <c r="J25" s="79"/>
      <c r="K25" s="99"/>
      <c r="L25" s="99"/>
      <c r="M25" s="99">
        <f>SUM(M8:M24)</f>
        <v>614493.80055000004</v>
      </c>
    </row>
    <row r="26" spans="2:13" ht="25.5" customHeight="1" x14ac:dyDescent="0.25">
      <c r="B26" s="85" t="s">
        <v>46</v>
      </c>
      <c r="C26" s="86"/>
      <c r="D26" s="86"/>
      <c r="E26" s="86"/>
      <c r="F26" s="86"/>
      <c r="G26" s="86"/>
      <c r="H26" s="86"/>
      <c r="I26" s="86"/>
      <c r="J26" s="87"/>
      <c r="K26" s="89"/>
      <c r="L26" s="89"/>
      <c r="M26" s="89">
        <f>+M25</f>
        <v>614493.80055000004</v>
      </c>
    </row>
    <row r="27" spans="2:13" s="68" customFormat="1" x14ac:dyDescent="0.25">
      <c r="E27" s="92"/>
      <c r="F27" s="92"/>
      <c r="K27" s="100"/>
      <c r="L27" s="100"/>
      <c r="M27" s="100"/>
    </row>
    <row r="28" spans="2:13" s="68" customFormat="1" ht="30.75" customHeight="1" x14ac:dyDescent="0.25">
      <c r="B28" s="93" t="s">
        <v>47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</row>
    <row r="29" spans="2:13" x14ac:dyDescent="0.25">
      <c r="K29" s="100">
        <f>SUBTOTAL(9,K27)</f>
        <v>0</v>
      </c>
      <c r="L29" s="100"/>
      <c r="M29" s="100"/>
    </row>
    <row r="30" spans="2:13" x14ac:dyDescent="0.25">
      <c r="K30" s="101"/>
      <c r="L30" s="101"/>
      <c r="M30" s="101"/>
    </row>
    <row r="31" spans="2:13" x14ac:dyDescent="0.25">
      <c r="L31" s="91"/>
    </row>
    <row r="32" spans="2:13" x14ac:dyDescent="0.25">
      <c r="J32" s="91"/>
      <c r="L32" s="91"/>
    </row>
    <row r="33" spans="9:14" x14ac:dyDescent="0.25">
      <c r="J33" s="68" t="s">
        <v>119</v>
      </c>
      <c r="K33" s="101">
        <v>3</v>
      </c>
      <c r="L33" s="91"/>
      <c r="M33" s="101">
        <v>9168</v>
      </c>
    </row>
    <row r="34" spans="9:14" x14ac:dyDescent="0.25">
      <c r="J34" s="91" t="s">
        <v>120</v>
      </c>
      <c r="K34" s="101">
        <v>14</v>
      </c>
      <c r="L34" s="91"/>
      <c r="M34" s="101">
        <f>+M25</f>
        <v>614493.80055000004</v>
      </c>
    </row>
    <row r="35" spans="9:14" x14ac:dyDescent="0.25">
      <c r="I35" s="68" t="s">
        <v>121</v>
      </c>
      <c r="J35" s="68" t="s">
        <v>119</v>
      </c>
      <c r="K35" s="101">
        <v>3</v>
      </c>
      <c r="L35" s="91"/>
      <c r="M35" s="101">
        <v>6900</v>
      </c>
      <c r="N35" s="101"/>
    </row>
    <row r="36" spans="9:14" x14ac:dyDescent="0.25">
      <c r="J36" s="91" t="s">
        <v>120</v>
      </c>
      <c r="K36" s="101">
        <v>0</v>
      </c>
      <c r="L36" s="101"/>
      <c r="M36" s="101">
        <v>0</v>
      </c>
    </row>
    <row r="37" spans="9:14" x14ac:dyDescent="0.25">
      <c r="J37" s="68" t="s">
        <v>119</v>
      </c>
      <c r="K37" s="101">
        <f>+K33-K35</f>
        <v>0</v>
      </c>
      <c r="M37" s="101">
        <f>+M33-M35</f>
        <v>2268</v>
      </c>
    </row>
    <row r="38" spans="9:14" x14ac:dyDescent="0.25">
      <c r="J38" s="91" t="s">
        <v>120</v>
      </c>
      <c r="K38" s="101">
        <f>+K34-K36</f>
        <v>14</v>
      </c>
      <c r="L38" s="101"/>
      <c r="M38" s="101">
        <f>+M34-M36</f>
        <v>614493.80055000004</v>
      </c>
      <c r="N38" s="101"/>
    </row>
  </sheetData>
  <mergeCells count="14">
    <mergeCell ref="K6:K7"/>
    <mergeCell ref="L6:L7"/>
    <mergeCell ref="B26:J26"/>
    <mergeCell ref="B28:M28"/>
    <mergeCell ref="B3:M3"/>
    <mergeCell ref="B4:M4"/>
    <mergeCell ref="B6:B7"/>
    <mergeCell ref="C6:C7"/>
    <mergeCell ref="D6:D7"/>
    <mergeCell ref="E6:E7"/>
    <mergeCell ref="F6:F7"/>
    <mergeCell ref="G6:G7"/>
    <mergeCell ref="H6:I6"/>
    <mergeCell ref="J6:J7"/>
  </mergeCells>
  <pageMargins left="0.11811023622047245" right="0.31496062992125984" top="0.35433070866141736" bottom="0.35433070866141736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FBF8-7BA4-4002-8C18-F445A6E23D1D}">
  <dimension ref="B1:I12"/>
  <sheetViews>
    <sheetView view="pageBreakPreview" zoomScaleNormal="100" zoomScaleSheetLayoutView="100" workbookViewId="0">
      <selection activeCell="F5" sqref="F5:F6"/>
    </sheetView>
  </sheetViews>
  <sheetFormatPr defaultRowHeight="16.5" x14ac:dyDescent="0.25"/>
  <cols>
    <col min="1" max="1" width="3.7109375" style="66" customWidth="1"/>
    <col min="2" max="2" width="5.28515625" style="66" customWidth="1"/>
    <col min="3" max="3" width="34.140625" style="66" customWidth="1"/>
    <col min="4" max="4" width="9.7109375" style="66" customWidth="1"/>
    <col min="5" max="5" width="20.140625" style="66" customWidth="1"/>
    <col min="6" max="6" width="20" style="66" customWidth="1"/>
    <col min="7" max="7" width="13.42578125" style="66" customWidth="1"/>
    <col min="8" max="8" width="12.7109375" style="66" customWidth="1"/>
    <col min="9" max="9" width="19.42578125" style="66" customWidth="1"/>
    <col min="10" max="10" width="4.5703125" style="66" customWidth="1"/>
    <col min="11" max="13" width="16.7109375" style="66" customWidth="1"/>
    <col min="14" max="16384" width="9.140625" style="66"/>
  </cols>
  <sheetData>
    <row r="1" spans="2:9" x14ac:dyDescent="0.25">
      <c r="I1" s="67" t="s">
        <v>122</v>
      </c>
    </row>
    <row r="2" spans="2:9" ht="40.5" customHeight="1" x14ac:dyDescent="0.25">
      <c r="B2" s="102" t="s">
        <v>123</v>
      </c>
      <c r="C2" s="102"/>
      <c r="D2" s="102"/>
      <c r="E2" s="102"/>
      <c r="F2" s="102"/>
      <c r="G2" s="102"/>
      <c r="H2" s="102"/>
      <c r="I2" s="102"/>
    </row>
    <row r="3" spans="2:9" x14ac:dyDescent="0.25">
      <c r="B3" s="70" t="s">
        <v>50</v>
      </c>
      <c r="C3" s="70"/>
      <c r="D3" s="70"/>
      <c r="E3" s="70"/>
      <c r="F3" s="70"/>
      <c r="G3" s="70"/>
      <c r="H3" s="70"/>
      <c r="I3" s="70"/>
    </row>
    <row r="5" spans="2:9" s="106" customFormat="1" ht="50.25" customHeight="1" x14ac:dyDescent="0.25">
      <c r="B5" s="71" t="s">
        <v>3</v>
      </c>
      <c r="C5" s="71" t="s">
        <v>4</v>
      </c>
      <c r="D5" s="71" t="s">
        <v>124</v>
      </c>
      <c r="E5" s="103" t="s">
        <v>28</v>
      </c>
      <c r="F5" s="71" t="s">
        <v>29</v>
      </c>
      <c r="G5" s="104" t="s">
        <v>31</v>
      </c>
      <c r="H5" s="104"/>
      <c r="I5" s="105" t="s">
        <v>125</v>
      </c>
    </row>
    <row r="6" spans="2:9" s="106" customFormat="1" ht="41.25" customHeight="1" x14ac:dyDescent="0.25">
      <c r="B6" s="71"/>
      <c r="C6" s="71"/>
      <c r="D6" s="71"/>
      <c r="E6" s="103"/>
      <c r="F6" s="71"/>
      <c r="G6" s="107" t="s">
        <v>36</v>
      </c>
      <c r="H6" s="107" t="s">
        <v>37</v>
      </c>
      <c r="I6" s="108" t="s">
        <v>38</v>
      </c>
    </row>
    <row r="7" spans="2:9" ht="103.5" customHeight="1" x14ac:dyDescent="0.25">
      <c r="B7" s="109" t="s">
        <v>126</v>
      </c>
      <c r="C7" s="110" t="s">
        <v>127</v>
      </c>
      <c r="D7" s="109" t="s">
        <v>126</v>
      </c>
      <c r="E7" s="109" t="s">
        <v>126</v>
      </c>
      <c r="F7" s="109" t="s">
        <v>126</v>
      </c>
      <c r="G7" s="109" t="s">
        <v>126</v>
      </c>
      <c r="H7" s="109" t="s">
        <v>126</v>
      </c>
      <c r="I7" s="109" t="s">
        <v>126</v>
      </c>
    </row>
    <row r="8" spans="2:9" x14ac:dyDescent="0.25">
      <c r="B8" s="111"/>
      <c r="C8" s="111"/>
      <c r="D8" s="111"/>
      <c r="E8" s="111"/>
      <c r="F8" s="111"/>
      <c r="G8" s="111"/>
      <c r="H8" s="111"/>
      <c r="I8" s="111"/>
    </row>
    <row r="9" spans="2:9" x14ac:dyDescent="0.25">
      <c r="B9" s="111"/>
      <c r="C9" s="111"/>
      <c r="D9" s="111"/>
      <c r="E9" s="111"/>
      <c r="F9" s="111"/>
      <c r="G9" s="111"/>
      <c r="H9" s="111"/>
      <c r="I9" s="111"/>
    </row>
    <row r="10" spans="2:9" x14ac:dyDescent="0.25">
      <c r="B10" s="111"/>
      <c r="C10" s="111"/>
      <c r="D10" s="111"/>
      <c r="E10" s="111"/>
      <c r="F10" s="111"/>
      <c r="G10" s="111"/>
      <c r="H10" s="111"/>
      <c r="I10" s="111"/>
    </row>
    <row r="12" spans="2:9" ht="51" customHeight="1" x14ac:dyDescent="0.25">
      <c r="B12" s="93" t="s">
        <v>47</v>
      </c>
      <c r="C12" s="93"/>
      <c r="D12" s="93"/>
      <c r="E12" s="93"/>
      <c r="F12" s="93"/>
      <c r="G12" s="93"/>
      <c r="H12" s="93"/>
      <c r="I12" s="93"/>
    </row>
  </sheetData>
  <mergeCells count="9">
    <mergeCell ref="B12:I12"/>
    <mergeCell ref="B2:I2"/>
    <mergeCell ref="B3:I3"/>
    <mergeCell ref="B5:B6"/>
    <mergeCell ref="C5:C6"/>
    <mergeCell ref="D5:D6"/>
    <mergeCell ref="E5:E6"/>
    <mergeCell ref="F5:F6"/>
    <mergeCell ref="G5:H5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DCCFC-5FE5-407F-A12E-991AC5DB9DD3}">
  <sheetPr>
    <pageSetUpPr fitToPage="1"/>
  </sheetPr>
  <dimension ref="A1:K13"/>
  <sheetViews>
    <sheetView view="pageBreakPreview" zoomScaleNormal="100" zoomScaleSheetLayoutView="100" workbookViewId="0">
      <selection activeCell="D4" sqref="D4:D5"/>
    </sheetView>
  </sheetViews>
  <sheetFormatPr defaultRowHeight="15" x14ac:dyDescent="0.25"/>
  <cols>
    <col min="1" max="1" width="9.140625" style="112"/>
    <col min="2" max="2" width="35" style="113" customWidth="1"/>
    <col min="3" max="3" width="12.85546875" style="113" customWidth="1"/>
    <col min="4" max="5" width="12.85546875" style="114" customWidth="1"/>
    <col min="6" max="6" width="17.28515625" style="115" customWidth="1"/>
    <col min="7" max="7" width="17.140625" style="115" customWidth="1"/>
    <col min="8" max="10" width="15" style="115" customWidth="1"/>
    <col min="11" max="11" width="16.140625" style="115" customWidth="1"/>
    <col min="12" max="16384" width="9.140625" style="115"/>
  </cols>
  <sheetData>
    <row r="1" spans="1:11" ht="73.5" customHeight="1" x14ac:dyDescent="0.25">
      <c r="H1" s="116" t="s">
        <v>128</v>
      </c>
      <c r="I1" s="117"/>
      <c r="J1" s="117"/>
      <c r="K1" s="117"/>
    </row>
    <row r="2" spans="1:11" ht="70.150000000000006" customHeight="1" x14ac:dyDescent="0.25">
      <c r="A2" s="118" t="s">
        <v>129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x14ac:dyDescent="0.25">
      <c r="K3" s="119"/>
    </row>
    <row r="4" spans="1:11" s="123" customFormat="1" ht="33" customHeight="1" x14ac:dyDescent="0.25">
      <c r="A4" s="120" t="s">
        <v>3</v>
      </c>
      <c r="B4" s="120" t="s">
        <v>130</v>
      </c>
      <c r="C4" s="120" t="s">
        <v>131</v>
      </c>
      <c r="D4" s="120" t="s">
        <v>132</v>
      </c>
      <c r="E4" s="120" t="s">
        <v>133</v>
      </c>
      <c r="F4" s="121" t="s">
        <v>134</v>
      </c>
      <c r="G4" s="122"/>
      <c r="H4" s="120" t="s">
        <v>135</v>
      </c>
      <c r="I4" s="120" t="s">
        <v>136</v>
      </c>
      <c r="J4" s="120" t="s">
        <v>137</v>
      </c>
      <c r="K4" s="120" t="s">
        <v>138</v>
      </c>
    </row>
    <row r="5" spans="1:11" s="123" customFormat="1" ht="105.75" customHeight="1" x14ac:dyDescent="0.25">
      <c r="A5" s="124"/>
      <c r="B5" s="124"/>
      <c r="C5" s="124"/>
      <c r="D5" s="124"/>
      <c r="E5" s="124"/>
      <c r="F5" s="125" t="s">
        <v>139</v>
      </c>
      <c r="G5" s="125" t="s">
        <v>140</v>
      </c>
      <c r="H5" s="124"/>
      <c r="I5" s="124"/>
      <c r="J5" s="124"/>
      <c r="K5" s="124"/>
    </row>
    <row r="6" spans="1:11" ht="19.5" customHeight="1" x14ac:dyDescent="0.25">
      <c r="A6" s="126" t="s">
        <v>141</v>
      </c>
      <c r="B6" s="127" t="s">
        <v>142</v>
      </c>
      <c r="C6" s="128" t="s">
        <v>126</v>
      </c>
      <c r="D6" s="128" t="s">
        <v>126</v>
      </c>
      <c r="E6" s="128" t="s">
        <v>126</v>
      </c>
      <c r="F6" s="125" t="s">
        <v>126</v>
      </c>
      <c r="G6" s="125" t="s">
        <v>126</v>
      </c>
      <c r="H6" s="128" t="s">
        <v>126</v>
      </c>
      <c r="I6" s="128" t="s">
        <v>126</v>
      </c>
      <c r="J6" s="128" t="s">
        <v>126</v>
      </c>
      <c r="K6" s="128" t="s">
        <v>126</v>
      </c>
    </row>
    <row r="7" spans="1:11" ht="19.5" customHeight="1" x14ac:dyDescent="0.25">
      <c r="A7" s="126" t="s">
        <v>143</v>
      </c>
      <c r="B7" s="127" t="s">
        <v>144</v>
      </c>
      <c r="C7" s="128" t="s">
        <v>126</v>
      </c>
      <c r="D7" s="128" t="s">
        <v>126</v>
      </c>
      <c r="E7" s="128" t="s">
        <v>126</v>
      </c>
      <c r="F7" s="125" t="s">
        <v>126</v>
      </c>
      <c r="G7" s="125" t="s">
        <v>126</v>
      </c>
      <c r="H7" s="128" t="s">
        <v>126</v>
      </c>
      <c r="I7" s="128" t="s">
        <v>126</v>
      </c>
      <c r="J7" s="128" t="s">
        <v>126</v>
      </c>
      <c r="K7" s="128" t="s">
        <v>126</v>
      </c>
    </row>
    <row r="8" spans="1:11" ht="19.5" customHeight="1" x14ac:dyDescent="0.25">
      <c r="A8" s="126" t="s">
        <v>145</v>
      </c>
      <c r="B8" s="127" t="s">
        <v>146</v>
      </c>
      <c r="C8" s="128" t="s">
        <v>126</v>
      </c>
      <c r="D8" s="128" t="s">
        <v>126</v>
      </c>
      <c r="E8" s="128" t="s">
        <v>126</v>
      </c>
      <c r="F8" s="125" t="s">
        <v>126</v>
      </c>
      <c r="G8" s="125" t="s">
        <v>126</v>
      </c>
      <c r="H8" s="128" t="s">
        <v>126</v>
      </c>
      <c r="I8" s="128" t="s">
        <v>126</v>
      </c>
      <c r="J8" s="128" t="s">
        <v>126</v>
      </c>
      <c r="K8" s="128" t="s">
        <v>126</v>
      </c>
    </row>
    <row r="9" spans="1:11" ht="30" customHeight="1" x14ac:dyDescent="0.25">
      <c r="A9" s="126" t="s">
        <v>147</v>
      </c>
      <c r="B9" s="127" t="s">
        <v>148</v>
      </c>
      <c r="C9" s="128" t="s">
        <v>126</v>
      </c>
      <c r="D9" s="128" t="s">
        <v>126</v>
      </c>
      <c r="E9" s="128" t="s">
        <v>126</v>
      </c>
      <c r="F9" s="125" t="s">
        <v>126</v>
      </c>
      <c r="G9" s="125" t="s">
        <v>126</v>
      </c>
      <c r="H9" s="128" t="s">
        <v>126</v>
      </c>
      <c r="I9" s="128" t="s">
        <v>126</v>
      </c>
      <c r="J9" s="128" t="s">
        <v>126</v>
      </c>
      <c r="K9" s="128" t="s">
        <v>126</v>
      </c>
    </row>
    <row r="10" spans="1:11" ht="19.5" customHeight="1" x14ac:dyDescent="0.25">
      <c r="A10" s="126" t="s">
        <v>149</v>
      </c>
      <c r="B10" s="127" t="s">
        <v>150</v>
      </c>
      <c r="C10" s="128" t="s">
        <v>126</v>
      </c>
      <c r="D10" s="128" t="s">
        <v>126</v>
      </c>
      <c r="E10" s="128" t="s">
        <v>126</v>
      </c>
      <c r="F10" s="125" t="s">
        <v>126</v>
      </c>
      <c r="G10" s="125" t="s">
        <v>126</v>
      </c>
      <c r="H10" s="128" t="s">
        <v>126</v>
      </c>
      <c r="I10" s="128" t="s">
        <v>126</v>
      </c>
      <c r="J10" s="128" t="s">
        <v>126</v>
      </c>
      <c r="K10" s="128" t="s">
        <v>126</v>
      </c>
    </row>
    <row r="11" spans="1:11" ht="19.5" customHeight="1" x14ac:dyDescent="0.25">
      <c r="A11" s="126" t="s">
        <v>151</v>
      </c>
      <c r="B11" s="127" t="s">
        <v>152</v>
      </c>
      <c r="C11" s="128" t="s">
        <v>126</v>
      </c>
      <c r="D11" s="128" t="s">
        <v>126</v>
      </c>
      <c r="E11" s="128" t="s">
        <v>126</v>
      </c>
      <c r="F11" s="125" t="s">
        <v>126</v>
      </c>
      <c r="G11" s="125" t="s">
        <v>126</v>
      </c>
      <c r="H11" s="128" t="s">
        <v>126</v>
      </c>
      <c r="I11" s="128" t="s">
        <v>126</v>
      </c>
      <c r="J11" s="128" t="s">
        <v>126</v>
      </c>
      <c r="K11" s="128" t="s">
        <v>126</v>
      </c>
    </row>
    <row r="13" spans="1:11" ht="36" customHeight="1" x14ac:dyDescent="0.25">
      <c r="A13" s="129" t="s">
        <v>153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</row>
  </sheetData>
  <mergeCells count="13">
    <mergeCell ref="J4:J5"/>
    <mergeCell ref="K4:K5"/>
    <mergeCell ref="A13:K13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DE30-6F77-4585-AAA3-3471598614BB}">
  <dimension ref="B1:L20"/>
  <sheetViews>
    <sheetView tabSelected="1" view="pageBreakPreview" zoomScaleNormal="100" zoomScaleSheetLayoutView="100" workbookViewId="0">
      <selection activeCell="H13" sqref="H13:L13"/>
    </sheetView>
  </sheetViews>
  <sheetFormatPr defaultRowHeight="16.5" x14ac:dyDescent="0.25"/>
  <cols>
    <col min="1" max="1" width="3.7109375" style="66" customWidth="1"/>
    <col min="2" max="2" width="5.28515625" style="66" customWidth="1"/>
    <col min="3" max="3" width="24.28515625" style="66" customWidth="1"/>
    <col min="4" max="4" width="15.85546875" style="66" customWidth="1"/>
    <col min="5" max="5" width="16.85546875" style="66" customWidth="1"/>
    <col min="6" max="6" width="20" style="66" customWidth="1"/>
    <col min="7" max="7" width="19.42578125" style="66" customWidth="1"/>
    <col min="8" max="8" width="10.7109375" style="66" customWidth="1"/>
    <col min="9" max="9" width="15.7109375" style="66" customWidth="1"/>
    <col min="10" max="10" width="10.42578125" style="66" customWidth="1"/>
    <col min="11" max="11" width="11.7109375" style="66" customWidth="1"/>
    <col min="12" max="12" width="14.140625" style="66" customWidth="1"/>
    <col min="13" max="13" width="3.42578125" style="66" customWidth="1"/>
    <col min="14" max="16" width="16.7109375" style="66" customWidth="1"/>
    <col min="17" max="16384" width="9.140625" style="66"/>
  </cols>
  <sheetData>
    <row r="1" spans="2:12" x14ac:dyDescent="0.25">
      <c r="L1" s="67" t="s">
        <v>154</v>
      </c>
    </row>
    <row r="2" spans="2:12" ht="40.5" customHeight="1" x14ac:dyDescent="0.25">
      <c r="B2" s="102" t="s">
        <v>155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2" x14ac:dyDescent="0.25">
      <c r="B3" s="70" t="s">
        <v>50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2" x14ac:dyDescent="0.25">
      <c r="B4" s="130" t="s">
        <v>156</v>
      </c>
      <c r="C4" s="130"/>
      <c r="D4" s="130"/>
    </row>
    <row r="5" spans="2:12" s="106" customFormat="1" ht="50.25" customHeight="1" x14ac:dyDescent="0.25">
      <c r="B5" s="71" t="s">
        <v>3</v>
      </c>
      <c r="C5" s="71" t="s">
        <v>157</v>
      </c>
      <c r="D5" s="71" t="s">
        <v>158</v>
      </c>
      <c r="E5" s="103" t="s">
        <v>159</v>
      </c>
      <c r="F5" s="71" t="s">
        <v>160</v>
      </c>
      <c r="G5" s="131" t="s">
        <v>161</v>
      </c>
      <c r="H5" s="104" t="s">
        <v>162</v>
      </c>
      <c r="I5" s="104"/>
      <c r="J5" s="71" t="s">
        <v>163</v>
      </c>
      <c r="K5" s="71"/>
      <c r="L5" s="71"/>
    </row>
    <row r="6" spans="2:12" s="106" customFormat="1" ht="41.25" customHeight="1" x14ac:dyDescent="0.25">
      <c r="B6" s="71"/>
      <c r="C6" s="71"/>
      <c r="D6" s="71"/>
      <c r="E6" s="103"/>
      <c r="F6" s="71"/>
      <c r="G6" s="132"/>
      <c r="H6" s="107" t="s">
        <v>164</v>
      </c>
      <c r="I6" s="107" t="s">
        <v>165</v>
      </c>
      <c r="J6" s="107" t="s">
        <v>166</v>
      </c>
      <c r="K6" s="107" t="s">
        <v>167</v>
      </c>
      <c r="L6" s="72" t="s">
        <v>168</v>
      </c>
    </row>
    <row r="7" spans="2:12" ht="17.25" customHeight="1" x14ac:dyDescent="0.25">
      <c r="B7" s="109" t="s">
        <v>126</v>
      </c>
      <c r="C7" s="110" t="s">
        <v>169</v>
      </c>
      <c r="D7" s="109" t="s">
        <v>126</v>
      </c>
      <c r="E7" s="109" t="s">
        <v>126</v>
      </c>
      <c r="F7" s="109" t="s">
        <v>126</v>
      </c>
      <c r="G7" s="109" t="s">
        <v>126</v>
      </c>
      <c r="H7" s="109" t="s">
        <v>126</v>
      </c>
      <c r="I7" s="109" t="s">
        <v>126</v>
      </c>
      <c r="J7" s="109" t="s">
        <v>126</v>
      </c>
      <c r="K7" s="109" t="s">
        <v>126</v>
      </c>
      <c r="L7" s="109" t="s">
        <v>126</v>
      </c>
    </row>
    <row r="8" spans="2:12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10" spans="2:12" x14ac:dyDescent="0.25">
      <c r="B10" s="130" t="s">
        <v>170</v>
      </c>
      <c r="C10" s="130"/>
      <c r="D10" s="130"/>
    </row>
    <row r="11" spans="2:12" ht="43.5" customHeight="1" x14ac:dyDescent="0.25">
      <c r="B11" s="71" t="s">
        <v>3</v>
      </c>
      <c r="C11" s="71" t="s">
        <v>171</v>
      </c>
      <c r="D11" s="71" t="s">
        <v>158</v>
      </c>
      <c r="E11" s="103" t="s">
        <v>159</v>
      </c>
      <c r="F11" s="71" t="s">
        <v>160</v>
      </c>
      <c r="G11" s="131" t="s">
        <v>172</v>
      </c>
      <c r="H11" s="133" t="s">
        <v>173</v>
      </c>
      <c r="I11" s="134"/>
      <c r="J11" s="134"/>
      <c r="K11" s="134"/>
      <c r="L11" s="135"/>
    </row>
    <row r="12" spans="2:12" ht="43.5" customHeight="1" x14ac:dyDescent="0.25">
      <c r="B12" s="71"/>
      <c r="C12" s="71"/>
      <c r="D12" s="71"/>
      <c r="E12" s="103"/>
      <c r="F12" s="71"/>
      <c r="G12" s="132"/>
      <c r="H12" s="136"/>
      <c r="I12" s="137"/>
      <c r="J12" s="137"/>
      <c r="K12" s="137"/>
      <c r="L12" s="138"/>
    </row>
    <row r="13" spans="2:12" ht="33" x14ac:dyDescent="0.25">
      <c r="B13" s="109" t="s">
        <v>126</v>
      </c>
      <c r="C13" s="110" t="s">
        <v>174</v>
      </c>
      <c r="D13" s="109" t="s">
        <v>126</v>
      </c>
      <c r="E13" s="109" t="s">
        <v>126</v>
      </c>
      <c r="F13" s="109" t="s">
        <v>126</v>
      </c>
      <c r="G13" s="109" t="s">
        <v>126</v>
      </c>
      <c r="H13" s="139" t="s">
        <v>126</v>
      </c>
      <c r="I13" s="140"/>
      <c r="J13" s="140"/>
      <c r="K13" s="140"/>
      <c r="L13" s="141"/>
    </row>
    <row r="14" spans="2:12" x14ac:dyDescent="0.25">
      <c r="B14" s="111"/>
      <c r="C14" s="111"/>
      <c r="D14" s="111"/>
      <c r="E14" s="111"/>
      <c r="F14" s="111"/>
      <c r="G14" s="111"/>
      <c r="H14" s="139"/>
      <c r="I14" s="140"/>
      <c r="J14" s="140"/>
      <c r="K14" s="140"/>
      <c r="L14" s="141"/>
    </row>
    <row r="16" spans="2:12" x14ac:dyDescent="0.25">
      <c r="B16" s="130" t="s">
        <v>175</v>
      </c>
      <c r="C16" s="130"/>
      <c r="D16" s="130"/>
    </row>
    <row r="17" spans="2:12" ht="16.5" customHeight="1" x14ac:dyDescent="0.25">
      <c r="B17" s="71" t="s">
        <v>3</v>
      </c>
      <c r="C17" s="71" t="s">
        <v>176</v>
      </c>
      <c r="D17" s="71" t="s">
        <v>158</v>
      </c>
      <c r="E17" s="103" t="s">
        <v>177</v>
      </c>
      <c r="F17" s="71" t="s">
        <v>178</v>
      </c>
      <c r="G17" s="131" t="s">
        <v>179</v>
      </c>
      <c r="H17" s="133" t="s">
        <v>180</v>
      </c>
      <c r="I17" s="134"/>
      <c r="J17" s="134"/>
      <c r="K17" s="134"/>
      <c r="L17" s="135"/>
    </row>
    <row r="18" spans="2:12" ht="45.75" customHeight="1" x14ac:dyDescent="0.25">
      <c r="B18" s="71"/>
      <c r="C18" s="71"/>
      <c r="D18" s="71"/>
      <c r="E18" s="103"/>
      <c r="F18" s="71"/>
      <c r="G18" s="132"/>
      <c r="H18" s="136"/>
      <c r="I18" s="137"/>
      <c r="J18" s="137"/>
      <c r="K18" s="137"/>
      <c r="L18" s="138"/>
    </row>
    <row r="19" spans="2:12" ht="33" x14ac:dyDescent="0.25">
      <c r="B19" s="142">
        <v>1</v>
      </c>
      <c r="C19" s="110" t="s">
        <v>181</v>
      </c>
      <c r="D19" s="109" t="s">
        <v>126</v>
      </c>
      <c r="E19" s="109" t="s">
        <v>126</v>
      </c>
      <c r="F19" s="109" t="s">
        <v>126</v>
      </c>
      <c r="G19" s="109" t="s">
        <v>126</v>
      </c>
      <c r="H19" s="139" t="s">
        <v>126</v>
      </c>
      <c r="I19" s="140"/>
      <c r="J19" s="140"/>
      <c r="K19" s="140"/>
      <c r="L19" s="141"/>
    </row>
    <row r="20" spans="2:12" hidden="1" x14ac:dyDescent="0.25">
      <c r="B20" s="111"/>
      <c r="C20" s="111"/>
      <c r="D20" s="111"/>
      <c r="E20" s="111"/>
      <c r="F20" s="111"/>
      <c r="G20" s="111"/>
      <c r="H20" s="139"/>
      <c r="I20" s="140"/>
      <c r="J20" s="140"/>
      <c r="K20" s="140"/>
      <c r="L20" s="141"/>
    </row>
  </sheetData>
  <mergeCells count="31">
    <mergeCell ref="H19:L19"/>
    <mergeCell ref="H20:L20"/>
    <mergeCell ref="H13:L13"/>
    <mergeCell ref="H14:L14"/>
    <mergeCell ref="B16:D16"/>
    <mergeCell ref="B17:B18"/>
    <mergeCell ref="C17:C18"/>
    <mergeCell ref="D17:D18"/>
    <mergeCell ref="E17:E18"/>
    <mergeCell ref="F17:F18"/>
    <mergeCell ref="G17:G18"/>
    <mergeCell ref="H17:L18"/>
    <mergeCell ref="J5:L5"/>
    <mergeCell ref="B10:D10"/>
    <mergeCell ref="B11:B12"/>
    <mergeCell ref="C11:C12"/>
    <mergeCell ref="D11:D12"/>
    <mergeCell ref="E11:E12"/>
    <mergeCell ref="F11:F12"/>
    <mergeCell ref="G11:G12"/>
    <mergeCell ref="H11:L12"/>
    <mergeCell ref="B2:L2"/>
    <mergeCell ref="B3:L3"/>
    <mergeCell ref="B4:D4"/>
    <mergeCell ref="B5:B6"/>
    <mergeCell ref="C5:C6"/>
    <mergeCell ref="D5:D6"/>
    <mergeCell ref="E5:E6"/>
    <mergeCell ref="F5:F6"/>
    <mergeCell ref="G5:G6"/>
    <mergeCell ref="H5:I5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3 илова</vt:lpstr>
      <vt:lpstr>4 илова-асосий воситалар (3-кв)</vt:lpstr>
      <vt:lpstr>5 илова-ТМЗ 3-чорак</vt:lpstr>
      <vt:lpstr>6 илова</vt:lpstr>
      <vt:lpstr>8-илова </vt:lpstr>
      <vt:lpstr>14 илова</vt:lpstr>
      <vt:lpstr>'4 илова-асосий воситалар (3-кв)'!Заголовки_для_печати</vt:lpstr>
      <vt:lpstr>'5 илова-ТМЗ 3-чорак'!Заголовки_для_печати</vt:lpstr>
      <vt:lpstr>'14 илова'!Область_печати</vt:lpstr>
      <vt:lpstr>'3 илова'!Область_печати</vt:lpstr>
      <vt:lpstr>'4 илова-асосий воситалар (3-кв)'!Область_печати</vt:lpstr>
      <vt:lpstr>'5 илова-ТМЗ 3-чорак'!Область_печати</vt:lpstr>
      <vt:lpstr>'6 илова'!Область_печати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Suyunov Fozil</dc:creator>
  <cp:lastModifiedBy>Ziyatdinov Azamat Maxamad-Aminovich</cp:lastModifiedBy>
  <dcterms:created xsi:type="dcterms:W3CDTF">2022-12-30T13:52:16Z</dcterms:created>
  <dcterms:modified xsi:type="dcterms:W3CDTF">2024-10-05T09:19:09Z</dcterms:modified>
</cp:coreProperties>
</file>