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firstSheet="2" activeTab="2"/>
  </bookViews>
  <sheets>
    <sheet name="1 илова" sheetId="1" state="hidden" r:id="rId1"/>
    <sheet name="2 илова" sheetId="2" state="hidden" r:id="rId2"/>
    <sheet name="3 илова" sheetId="3" r:id="rId3"/>
    <sheet name="4 илова-асосий воситалар" sheetId="4" r:id="rId4"/>
    <sheet name="5 илова-кам баҳоли ва тез эскир" sheetId="5" r:id="rId5"/>
    <sheet name="6 илова" sheetId="6" r:id="rId6"/>
    <sheet name="8-илова " sheetId="7" r:id="rId7"/>
    <sheet name="14 илова" sheetId="8" r:id="rId8"/>
  </sheets>
  <definedNames>
    <definedName name="_xlnm.Print_Titles" localSheetId="3">'4 илова-асосий воситалар'!$6:$7</definedName>
    <definedName name="_xlnm.Print_Titles" localSheetId="4">'5 илова-кам баҳоли ва тез эскир'!$6:$7</definedName>
    <definedName name="_xlnm.Print_Area" localSheetId="0">'1 илова'!$A$1:$H$16</definedName>
    <definedName name="_xlnm.Print_Area" localSheetId="7">'14 илова'!$A$1:$M$21</definedName>
    <definedName name="_xlnm.Print_Area" localSheetId="2">'3 илова'!$A$1:$H$32</definedName>
    <definedName name="_xlnm.Print_Area" localSheetId="3">'4 илова-асосий воситалар'!$A$1:$M$19</definedName>
    <definedName name="_xlnm.Print_Area" localSheetId="4">'5 илова-кам баҳоли ва тез эскир'!$A$1:$M$47</definedName>
    <definedName name="_xlnm.Print_Area" localSheetId="5">'6 илова'!$A$1:$J$14</definedName>
  </definedNames>
  <calcPr fullCalcOnLoad="1"/>
</workbook>
</file>

<file path=xl/sharedStrings.xml><?xml version="1.0" encoding="utf-8"?>
<sst xmlns="http://schemas.openxmlformats.org/spreadsheetml/2006/main" count="526" uniqueCount="239">
  <si>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</si>
  <si>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Т/р</t>
  </si>
  <si>
    <t>Объект номи ва манзили</t>
  </si>
  <si>
    <t>Амалга ошириш муддати</t>
  </si>
  <si>
    <t>Ўлчов бирлиги</t>
  </si>
  <si>
    <t>Лойиҳа қуввати</t>
  </si>
  <si>
    <t>Режалаштирилган маблағ</t>
  </si>
  <si>
    <t>Молиялаш-тирилган маблағ
(минг сўм)</t>
  </si>
  <si>
    <t>Бажарилган ишлар ва харажатларнинг миқдори
 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</si>
  <si>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</si>
  <si>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</si>
  <si>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</si>
  <si>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Йил давомида
қўшимча ажратилган маблағлар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</si>
  <si>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</si>
  <si>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</si>
  <si>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</si>
  <si>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</si>
  <si>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</si>
  <si>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</si>
  <si>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</si>
  <si>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</si>
  <si>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</si>
  <si>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</si>
  <si>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</si>
  <si>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</si>
  <si>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1-илова</t>
  </si>
  <si>
    <t>МАЪЛУМОТ</t>
  </si>
  <si>
    <t>(минг.сўм)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</si>
  <si>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</si>
  <si>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</si>
  <si>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 xml:space="preserve">Жами 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</si>
  <si>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</si>
  <si>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</si>
  <si>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</si>
  <si>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</si>
  <si>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</si>
  <si>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 xml:space="preserve">Ўзбекистон Республикаси "Ўзархив" агентлигига </t>
  </si>
  <si>
    <t xml:space="preserve">Ўзбекистон Миллий архиви </t>
  </si>
  <si>
    <t>Ўзбекистон Кинофотофоно
ҳужжатлари Миллий архиви</t>
  </si>
  <si>
    <t>Ўзбекистон Илмий-техника
 ва тиббиёт ҳужжатлари миллий архиви</t>
  </si>
  <si>
    <t>ЖАМИ</t>
  </si>
  <si>
    <t>2-илова</t>
  </si>
  <si>
    <t>Маълумотлар</t>
  </si>
  <si>
    <t>Буюртмачи</t>
  </si>
  <si>
    <t>Лойиханинг номланиши</t>
  </si>
  <si>
    <t>Лойиҳа куввати</t>
  </si>
  <si>
    <t>Лойихани амалга ошириш даври</t>
  </si>
  <si>
    <t>Пудратчи тўғрисида маълумотлар</t>
  </si>
  <si>
    <t>Лойиҳани амалга ошириш қиймати           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</si>
  <si>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</si>
  <si>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</si>
  <si>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</si>
  <si>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</si>
  <si>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-</t>
  </si>
  <si>
    <t>Капитал қўйилмалар хисобидан амалга оширилаётган лойихалар мавжуд эмас.</t>
  </si>
  <si>
    <t>3-илова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</si>
  <si>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</si>
  <si>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</si>
  <si>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</si>
  <si>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</si>
  <si>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</si>
  <si>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</si>
  <si>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1.</t>
  </si>
  <si>
    <t>1-чорак</t>
  </si>
  <si>
    <t>асосий воситалар харид қилиш</t>
  </si>
  <si>
    <t>Бюджетдан ташқари жамғарма маблағлари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</si>
  <si>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</si>
  <si>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</si>
  <si>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</si>
  <si>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Ўзбекистон Республикасининг Давлат бюджети</t>
  </si>
  <si>
    <t>2.</t>
  </si>
  <si>
    <t>2-чорак</t>
  </si>
  <si>
    <t>3.</t>
  </si>
  <si>
    <t>3-чорак</t>
  </si>
  <si>
    <t>4.</t>
  </si>
  <si>
    <t>4-чорак</t>
  </si>
  <si>
    <t>4-илова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</si>
  <si>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</si>
  <si>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</si>
  <si>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</si>
  <si>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</si>
  <si>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</si>
  <si>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</si>
  <si>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</si>
  <si>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</si>
  <si>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</si>
  <si>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ЖАМИ: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</si>
  <si>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</si>
  <si>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5-илова</t>
  </si>
  <si>
    <t>6-илова</t>
  </si>
  <si>
    <t>Тадбир номи</t>
  </si>
  <si>
    <t xml:space="preserve">Шартноманинг умумий қиймати     </t>
  </si>
  <si>
    <t>Қурилиш, реконструкция қилиш ва таъмирлаш ишлари бўйича ўтказилган танловлар (тендерлар) ўтказилмаган</t>
  </si>
  <si>
    <t>14-илова</t>
  </si>
  <si>
    <t>Кредитлар бўйича:</t>
  </si>
  <si>
    <t>Кредит олувчилар номи</t>
  </si>
  <si>
    <t>СТИР</t>
  </si>
  <si>
    <t>Жойлашган ҳудуд (вилоят, туман (шаҳар)</t>
  </si>
  <si>
    <t xml:space="preserve">Маблағ ажратилишидан кўзланган мақсад </t>
  </si>
  <si>
    <t>Ажратилган маблағ                 (минг сўм)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</si>
  <si>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</si>
  <si>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</si>
  <si>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</si>
  <si>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</si>
  <si>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</si>
  <si>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</si>
  <si>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</si>
  <si>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Кредит олинмаган</t>
  </si>
  <si>
    <t>Субсидиялар бўйича:</t>
  </si>
  <si>
    <t>Субсидия олувчилар номи</t>
  </si>
  <si>
    <t>Ажратилган маблағ               (минг сўм)</t>
  </si>
  <si>
    <t>Маблағ ажратилиши юзасидан асословчи ҳужжат номи ва санаси</t>
  </si>
  <si>
    <t>Субсидия олинмаган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</si>
  <si>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</si>
  <si>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</si>
  <si>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</si>
  <si>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</si>
  <si>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             (минг сўм)</t>
  </si>
  <si>
    <t>Шартнома рақами ва санаси</t>
  </si>
  <si>
    <t>Ўзбекистон Республикаси "Ўзархив" агентлиги 2021 йил 1-ярим йилликда Ўзбекистон Республикасининг Давлат бюджетидан молиялаштириладиган ижтимоий ва ишлаб чиқариш инфратузилмасини ривожлантириш дастурлари  ўтказилмади</t>
  </si>
  <si>
    <t>2022 йилда Ўзбекистон Республикаси "Ўзархив" агентлиги томонидан асосий воситалар харид қилиш учун ўтказилган танловлар (тендерлар) ва амалга оширилган давлат харидлари тўғрисидаги</t>
  </si>
  <si>
    <t>2022 йилда Ўзбекистон Республикаси "Ўзархив" агентлиги томонидан  кам баҳоли ва тез эскирувчи буюмлар харид қилиш учун ўтказилган танловлар (тендерлар) ва амалга оширилган давлат харидлари тўғрисидаги</t>
  </si>
  <si>
    <t>xarid.uzex.uz/shop/ products-list/eshop</t>
  </si>
  <si>
    <t>xarid.uzex.uz/shop/ products-list/national</t>
  </si>
  <si>
    <t>OOO "UNG Petro"</t>
  </si>
  <si>
    <t>литр</t>
  </si>
  <si>
    <t>Бензин</t>
  </si>
  <si>
    <t>шт</t>
  </si>
  <si>
    <t>22110042319191/ 732-22</t>
  </si>
  <si>
    <t>ИП  Талипов  Мирлазиз Миразизович</t>
  </si>
  <si>
    <t>Услуги по техническому обслуживанию и ремонту прочих автотранспортных средств</t>
  </si>
  <si>
    <t>усл. ед</t>
  </si>
  <si>
    <t>ЗРУ-684 от 22.04.2021г. Статья 71 абзац 3 ПП № 3953 от 27.09.2018г пункт 22</t>
  </si>
  <si>
    <t xml:space="preserve"> Тошкент ш, Микрокредитбанк ОАТБ Бош офиси</t>
  </si>
  <si>
    <t>04.04.2023й.</t>
  </si>
  <si>
    <t>24.03.2022 йил  BT5129 сон</t>
  </si>
  <si>
    <t>2022 йил 3 чоракда Ўзбекистон Республикаси "Ўзархив" агентлигига бюджетдан ажратилган маблағларнинг чегараланган миқдорининг ўз тасарруфидаги бюджет ташкилотлари кесимида тақсимоти тўғрисида</t>
  </si>
  <si>
    <t>2022 йил 3 чоракда Ўзбекистон Республикаси "Ўзархив" агентлиги  капитал қўйилмалар ҳисобидан амалга оширилаётган лойиҳаларнинг ижроси тўғрисидаги</t>
  </si>
  <si>
    <t>2022 йил 3 чоракда Ўзбекистон Республикаси "Ўзархив" агентлиги томонидан ўтказилган танловлар (тендерлар) ва амалга оширилган давлат харидлари тўғрисидаги</t>
  </si>
  <si>
    <t>2022 йил 3 чоракда Ўзбекистон Республикаси "Ўзархив" агентлиги  томонидан қурилиш, реконструкция қилиш ва таъмирлаш ишлари бўйича ўтказилган танловлар (тендерлар) тўғрисидаги</t>
  </si>
  <si>
    <t>2022 йил 3 чоракда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</si>
  <si>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2022 йил 3 чоракда Ўзбекистон Республикаси "Ўзархив" агентлиги  Давлат мақсадли жамғармалардан ажратилган субсидиялар, кредитлар ҳамда тижорат банкларига жойлаштирилган депозитлар тўғрисидаги</t>
  </si>
  <si>
    <t>22110042831612/ 1394-22</t>
  </si>
  <si>
    <t>АО Узагросугурта</t>
  </si>
  <si>
    <t>10-06/ 058110000083/ 205700</t>
  </si>
  <si>
    <t>Услуга обязательного страхования гражданской ответственности работодателя (ОСГОР)</t>
  </si>
  <si>
    <t>ООО "Norma"</t>
  </si>
  <si>
    <t>22111008528350/ 460524</t>
  </si>
  <si>
    <t>Программный продукт</t>
  </si>
  <si>
    <t>ЗРУ-684 от 22.04.2021г. Статья 71 абзац 3 ПП № 3953 от 27.09.2018г пункт 17</t>
  </si>
  <si>
    <t>FTS FRIENDS NEW CASTLE</t>
  </si>
  <si>
    <t>22111008553851/ 479118</t>
  </si>
  <si>
    <t xml:space="preserve"> Удлинитель бытового и аналогичного назначения</t>
  </si>
  <si>
    <t>22111008544607/ 471204</t>
  </si>
  <si>
    <t>"NOYOB SOVGALAR" МЧЖ</t>
  </si>
  <si>
    <t>22111008571978/ 494128</t>
  </si>
  <si>
    <t xml:space="preserve"> Кубок наградной</t>
  </si>
  <si>
    <t>COMFORT COMMERCE</t>
  </si>
  <si>
    <t>22111008605821/ 522196</t>
  </si>
  <si>
    <t xml:space="preserve"> Папка</t>
  </si>
  <si>
    <t>ООО "UNICON-SOFT"</t>
  </si>
  <si>
    <t>22110010759034/  14979-2022/EXAT</t>
  </si>
  <si>
    <t>ЗРУ-684 от          22.04.2021 г.</t>
  </si>
  <si>
    <t>Защищенная электронная почта Е-ХАТ</t>
  </si>
  <si>
    <t>ЯТТ XALMATOVA IKBOL XABIBULLAYEVNA</t>
  </si>
  <si>
    <t>22111008683135/  589572</t>
  </si>
  <si>
    <t xml:space="preserve"> Карта флеш памяти</t>
  </si>
  <si>
    <t>ЗРУ-684 от 22.04.2021г.</t>
  </si>
  <si>
    <t>22110029844411/ А-128</t>
  </si>
  <si>
    <t>Центральный госархив РУз</t>
  </si>
  <si>
    <t>Услуга по упорядочению архивных документов</t>
  </si>
  <si>
    <t>PAYITAHT XK</t>
  </si>
  <si>
    <t>22111008729260/ 628517</t>
  </si>
  <si>
    <t>SCIENTIA CENTRUM</t>
  </si>
  <si>
    <t>22111008536422/ 464386</t>
  </si>
  <si>
    <t>Услуги организации учебных курсов в области IT</t>
  </si>
  <si>
    <t>ONE-NET МЧЖ</t>
  </si>
  <si>
    <t>22110010684687/ ON-75/2022</t>
  </si>
  <si>
    <t xml:space="preserve"> Услуга по подключению к интернету (Ягона операторнинг киберхавфсизлик узелига уланиш билан боғлиқ)</t>
  </si>
  <si>
    <t>"O'zR MARKAZIY BANKINING "DAVLAT BELGISI"" DUK</t>
  </si>
  <si>
    <t>22111008564091/ 489145</t>
  </si>
  <si>
    <t xml:space="preserve"> Нагрудный знак</t>
  </si>
  <si>
    <t>Бланки удостоверений к государственным наградам</t>
  </si>
  <si>
    <t>22111008564119/ 489157</t>
  </si>
  <si>
    <t>ЧП SHIVAKI SHOP 77</t>
  </si>
  <si>
    <t>Телевизор</t>
  </si>
  <si>
    <t>22111008599217/ 518440</t>
  </si>
  <si>
    <t>ООО FAST MOVEMENT GROUP</t>
  </si>
  <si>
    <t>22111008599251/ 518559</t>
  </si>
  <si>
    <t>Пылесос бытовой</t>
  </si>
  <si>
    <t>ЧП ART ONLY TRADE</t>
  </si>
  <si>
    <t>22111008599361/ 518634</t>
  </si>
  <si>
    <t>Печь микроволновая</t>
  </si>
  <si>
    <t>22111008599339/ 518674</t>
  </si>
  <si>
    <t xml:space="preserve"> Электрочайники бытовые</t>
  </si>
  <si>
    <t>22111008599735/ 519269</t>
  </si>
  <si>
    <t>OOO WESTGATE-SERVICES</t>
  </si>
  <si>
    <t xml:space="preserve"> Услуги по организации завтрака</t>
  </si>
  <si>
    <t xml:space="preserve"> Холодильник бытовой</t>
  </si>
  <si>
    <t>OOO HYPER POWER SERVER</t>
  </si>
  <si>
    <t>22111008643016/ 556503</t>
  </si>
  <si>
    <t>Коммуникационная плата</t>
  </si>
  <si>
    <t>CHARTAK NEW BREND MCHJ</t>
  </si>
  <si>
    <t>22111008655163/ 566214</t>
  </si>
  <si>
    <t>Ёркулов Тулкинжон Хидирович</t>
  </si>
  <si>
    <t>Термос</t>
  </si>
  <si>
    <t>22111008660175/ 570475</t>
  </si>
  <si>
    <t>22111008660745/ 570941</t>
  </si>
  <si>
    <t xml:space="preserve"> Канцелярский набор (настольный органайзер)</t>
  </si>
  <si>
    <t>ИИВ "Октош" БСО</t>
  </si>
  <si>
    <t>ЗРУ-684 от 22.04.2021г. Статья 71 абзац 3 ПП № 3953 от 27.09.2018г пункт 3</t>
  </si>
  <si>
    <t>Услуги зон отдыха</t>
  </si>
  <si>
    <t>22110023801684/ 3</t>
  </si>
  <si>
    <t xml:space="preserve">ЗРУ-684 от 22.04.2021г.         Статья 61 абзац 7 </t>
  </si>
  <si>
    <t>22110014801883/ 302</t>
  </si>
  <si>
    <t>ГУБДД МВД РУз</t>
  </si>
  <si>
    <t xml:space="preserve"> Услуги по сопровождению транспортных средств</t>
  </si>
  <si>
    <t>OOO RIZQLIY SAVDO</t>
  </si>
  <si>
    <t>22110014801752/ 277</t>
  </si>
  <si>
    <t xml:space="preserve"> Электросоковыжималка</t>
  </si>
  <si>
    <t>22111008667226/ 576303</t>
  </si>
  <si>
    <t xml:space="preserve"> Бумага для офисной техники белая</t>
  </si>
  <si>
    <t>пачка</t>
  </si>
  <si>
    <t>ЗРУ-684 от 22.04.2021г.         Общее положение</t>
  </si>
  <si>
    <t xml:space="preserve"> Услуга по обслуживанию серверного оборудования</t>
  </si>
  <si>
    <t>22110012130844/ 17</t>
  </si>
  <si>
    <t>WHITEHAT MCHJ</t>
  </si>
  <si>
    <t>OOO IT WORKS</t>
  </si>
  <si>
    <t>22110012130986/ 15-W</t>
  </si>
  <si>
    <t>Услуга по техническому обслуживанию, сопровождению программного обеспечения</t>
  </si>
  <si>
    <t>АЖ "Тошшахартрансхизмат"</t>
  </si>
  <si>
    <t>Услуга по перевозке пассажиров автобусом по заказам</t>
  </si>
  <si>
    <t>22110014824723/ 99</t>
  </si>
  <si>
    <t>OOO Global Management</t>
  </si>
  <si>
    <t>22110012129560/ 195/22</t>
  </si>
  <si>
    <t>Консалтинговая услуга</t>
  </si>
  <si>
    <t>AXMEDNAZAROV SHUXRAT KABULNAZAROVICH ЯТТ</t>
  </si>
  <si>
    <t>22110014857202/ 04</t>
  </si>
  <si>
    <t xml:space="preserve"> Сувениры с национальном орнаментом с нанесённым логотипом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</si>
</sst>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_-* #,##0\ _₽_-;\-* #,##0\ _₽_-;_-* &quot;-&quot;??\ _₽_-;_-@_-"/>
    <numFmt numFmtId="168" formatCode="_-* #,##0_р_._-;\-* #,##0_р_._-;_-* &quot;-&quot;??_р_._-;_-@_-"/>
    <numFmt numFmtId="169" formatCode="_-* #,##0.0\ _₽_-;\-* #,##0.0\ _₽_-;_-* &quot;-&quot;??\ _₽_-;_-@_-"/>
    <numFmt numFmtId="170" formatCode="_-* #,##0.000\ _₽_-;\-* #,##0.000\ _₽_-;_-* &quot;-&quot;??\ _₽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 val="single"/>
      <sz val="13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2" fillId="33" borderId="11" xfId="0" applyFont="1" applyFill="1" applyBorder="1" applyAlignment="1">
      <alignment horizontal="center" vertical="center" wrapText="1"/>
    </xf>
    <xf numFmtId="0" fontId="51" fillId="0" borderId="0" xfId="53" applyFont="1">
      <alignment/>
      <protection/>
    </xf>
    <xf numFmtId="0" fontId="51" fillId="0" borderId="0" xfId="53" applyFont="1" applyAlignment="1">
      <alignment horizontal="right"/>
      <protection/>
    </xf>
    <xf numFmtId="0" fontId="51" fillId="0" borderId="0" xfId="53" applyFont="1" applyAlignment="1">
      <alignment horizontal="center" vertical="center" wrapText="1"/>
      <protection/>
    </xf>
    <xf numFmtId="0" fontId="52" fillId="33" borderId="10" xfId="54" applyFont="1" applyFill="1" applyBorder="1" applyAlignment="1">
      <alignment horizontal="center" vertical="center" wrapText="1"/>
      <protection/>
    </xf>
    <xf numFmtId="0" fontId="51" fillId="0" borderId="11" xfId="53" applyFont="1" applyBorder="1" applyAlignment="1">
      <alignment horizontal="center"/>
      <protection/>
    </xf>
    <xf numFmtId="0" fontId="53" fillId="0" borderId="11" xfId="53" applyFont="1" applyBorder="1" applyAlignment="1">
      <alignment horizontal="center" vertical="center" wrapText="1"/>
      <protection/>
    </xf>
    <xf numFmtId="0" fontId="51" fillId="0" borderId="10" xfId="53" applyFont="1" applyBorder="1">
      <alignment/>
      <protection/>
    </xf>
    <xf numFmtId="0" fontId="51" fillId="0" borderId="0" xfId="53" applyFont="1" applyFill="1">
      <alignment/>
      <protection/>
    </xf>
    <xf numFmtId="0" fontId="51" fillId="0" borderId="0" xfId="53" applyFont="1" applyFill="1" applyAlignment="1">
      <alignment horizontal="right"/>
      <protection/>
    </xf>
    <xf numFmtId="0" fontId="0" fillId="0" borderId="0" xfId="53" applyFill="1" applyAlignment="1">
      <alignment/>
      <protection/>
    </xf>
    <xf numFmtId="0" fontId="0" fillId="0" borderId="0" xfId="53" applyFill="1">
      <alignment/>
      <protection/>
    </xf>
    <xf numFmtId="0" fontId="54" fillId="0" borderId="0" xfId="53" applyFont="1" applyFill="1" applyAlignment="1">
      <alignment vertical="center" wrapText="1"/>
      <protection/>
    </xf>
    <xf numFmtId="0" fontId="52" fillId="0" borderId="10" xfId="54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55" fillId="0" borderId="10" xfId="53" applyFont="1" applyFill="1" applyBorder="1" applyAlignment="1">
      <alignment horizontal="center" vertical="center" wrapText="1"/>
      <protection/>
    </xf>
    <xf numFmtId="0" fontId="49" fillId="0" borderId="10" xfId="53" applyFont="1" applyFill="1" applyBorder="1" applyAlignment="1">
      <alignment horizontal="center" vertical="center" wrapText="1"/>
      <protection/>
    </xf>
    <xf numFmtId="3" fontId="49" fillId="0" borderId="10" xfId="65" applyNumberFormat="1" applyFont="1" applyFill="1" applyBorder="1" applyAlignment="1">
      <alignment horizontal="center" vertical="center" wrapText="1"/>
    </xf>
    <xf numFmtId="167" fontId="49" fillId="0" borderId="10" xfId="64" applyNumberFormat="1" applyFont="1" applyFill="1" applyBorder="1" applyAlignment="1">
      <alignment horizontal="center" vertical="center" wrapText="1"/>
    </xf>
    <xf numFmtId="165" fontId="49" fillId="0" borderId="10" xfId="64" applyFont="1" applyFill="1" applyBorder="1" applyAlignment="1">
      <alignment horizontal="center" vertical="center" wrapText="1"/>
    </xf>
    <xf numFmtId="0" fontId="55" fillId="0" borderId="0" xfId="53" applyFont="1" applyFill="1" applyAlignment="1">
      <alignment vertical="center" wrapText="1"/>
      <protection/>
    </xf>
    <xf numFmtId="0" fontId="39" fillId="0" borderId="0" xfId="53" applyFont="1" applyFill="1">
      <alignment/>
      <protection/>
    </xf>
    <xf numFmtId="167" fontId="54" fillId="0" borderId="10" xfId="53" applyNumberFormat="1" applyFont="1" applyFill="1" applyBorder="1" applyAlignment="1">
      <alignment horizontal="center" vertical="center" wrapText="1"/>
      <protection/>
    </xf>
    <xf numFmtId="165" fontId="54" fillId="0" borderId="10" xfId="53" applyNumberFormat="1" applyFont="1" applyFill="1" applyBorder="1" applyAlignment="1">
      <alignment horizontal="center" vertical="center" wrapText="1"/>
      <protection/>
    </xf>
    <xf numFmtId="165" fontId="0" fillId="0" borderId="0" xfId="53" applyNumberFormat="1" applyFill="1">
      <alignment/>
      <protection/>
    </xf>
    <xf numFmtId="0" fontId="0" fillId="0" borderId="0" xfId="53" applyFill="1" applyAlignment="1">
      <alignment horizontal="center"/>
      <protection/>
    </xf>
    <xf numFmtId="0" fontId="39" fillId="0" borderId="0" xfId="53" applyFont="1" applyFill="1" applyAlignment="1">
      <alignment horizontal="center"/>
      <protection/>
    </xf>
    <xf numFmtId="165" fontId="0" fillId="0" borderId="0" xfId="64" applyFill="1" applyAlignment="1">
      <alignment/>
    </xf>
    <xf numFmtId="0" fontId="51" fillId="0" borderId="0" xfId="53" applyFont="1" applyFill="1" applyAlignment="1">
      <alignment horizontal="center"/>
      <protection/>
    </xf>
    <xf numFmtId="0" fontId="54" fillId="0" borderId="12" xfId="53" applyFont="1" applyBorder="1" applyAlignment="1">
      <alignment horizontal="center" vertical="center" wrapText="1"/>
      <protection/>
    </xf>
    <xf numFmtId="0" fontId="54" fillId="0" borderId="11" xfId="53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center" vertical="center" wrapText="1"/>
      <protection/>
    </xf>
    <xf numFmtId="3" fontId="49" fillId="0" borderId="10" xfId="62" applyNumberFormat="1" applyFont="1" applyFill="1" applyBorder="1" applyAlignment="1">
      <alignment horizontal="center" vertical="center" wrapText="1"/>
    </xf>
    <xf numFmtId="167" fontId="0" fillId="0" borderId="0" xfId="53" applyNumberFormat="1" applyFill="1">
      <alignment/>
      <protection/>
    </xf>
    <xf numFmtId="165" fontId="53" fillId="0" borderId="10" xfId="64" applyFont="1" applyFill="1" applyBorder="1" applyAlignment="1">
      <alignment horizontal="center" vertical="center"/>
    </xf>
    <xf numFmtId="165" fontId="51" fillId="0" borderId="10" xfId="64" applyFont="1" applyFill="1" applyBorder="1" applyAlignment="1">
      <alignment horizontal="center" vertical="center"/>
    </xf>
    <xf numFmtId="0" fontId="49" fillId="0" borderId="13" xfId="53" applyFont="1" applyFill="1" applyBorder="1" applyAlignment="1">
      <alignment horizontal="left" vertical="center" wrapText="1"/>
      <protection/>
    </xf>
    <xf numFmtId="0" fontId="49" fillId="0" borderId="14" xfId="53" applyFont="1" applyFill="1" applyBorder="1" applyAlignment="1">
      <alignment horizontal="left" vertical="center" wrapText="1"/>
      <protection/>
    </xf>
    <xf numFmtId="0" fontId="49" fillId="0" borderId="15" xfId="53" applyFont="1" applyFill="1" applyBorder="1" applyAlignment="1">
      <alignment horizontal="left" vertical="center" wrapText="1"/>
      <protection/>
    </xf>
    <xf numFmtId="0" fontId="53" fillId="0" borderId="0" xfId="53" applyFont="1" applyFill="1">
      <alignment/>
      <protection/>
    </xf>
    <xf numFmtId="0" fontId="52" fillId="0" borderId="12" xfId="54" applyFont="1" applyFill="1" applyBorder="1" applyAlignment="1">
      <alignment horizontal="center" vertical="center" wrapText="1"/>
      <protection/>
    </xf>
    <xf numFmtId="0" fontId="51" fillId="0" borderId="0" xfId="53" applyFont="1" applyFill="1" applyAlignment="1">
      <alignment horizontal="center" vertical="center" wrapText="1"/>
      <protection/>
    </xf>
    <xf numFmtId="3" fontId="4" fillId="0" borderId="14" xfId="54" applyNumberFormat="1" applyFont="1" applyFill="1" applyBorder="1" applyAlignment="1">
      <alignment horizontal="center" vertical="center" wrapText="1"/>
      <protection/>
    </xf>
    <xf numFmtId="3" fontId="56" fillId="0" borderId="16" xfId="54" applyNumberFormat="1" applyFont="1" applyFill="1" applyBorder="1" applyAlignment="1">
      <alignment horizontal="center" vertical="center" wrapText="1"/>
      <protection/>
    </xf>
    <xf numFmtId="0" fontId="52" fillId="0" borderId="14" xfId="54" applyFont="1" applyFill="1" applyBorder="1" applyAlignment="1">
      <alignment horizontal="center" vertical="center" wrapText="1"/>
      <protection/>
    </xf>
    <xf numFmtId="0" fontId="49" fillId="0" borderId="13" xfId="53" applyFont="1" applyFill="1" applyBorder="1" applyAlignment="1">
      <alignment vertical="center" wrapText="1"/>
      <protection/>
    </xf>
    <xf numFmtId="3" fontId="4" fillId="0" borderId="13" xfId="54" applyNumberFormat="1" applyFont="1" applyFill="1" applyBorder="1" applyAlignment="1">
      <alignment horizontal="center" vertical="center" wrapText="1"/>
      <protection/>
    </xf>
    <xf numFmtId="0" fontId="49" fillId="0" borderId="16" xfId="53" applyFont="1" applyFill="1" applyBorder="1" applyAlignment="1">
      <alignment vertical="center" wrapText="1"/>
      <protection/>
    </xf>
    <xf numFmtId="165" fontId="4" fillId="0" borderId="13" xfId="62" applyFont="1" applyFill="1" applyBorder="1" applyAlignment="1">
      <alignment horizontal="center" vertical="center" wrapText="1"/>
    </xf>
    <xf numFmtId="165" fontId="4" fillId="0" borderId="14" xfId="62" applyFont="1" applyFill="1" applyBorder="1" applyAlignment="1">
      <alignment horizontal="center" vertical="center" wrapText="1"/>
    </xf>
    <xf numFmtId="0" fontId="49" fillId="0" borderId="14" xfId="53" applyFont="1" applyFill="1" applyBorder="1" applyAlignment="1">
      <alignment vertical="center" wrapText="1"/>
      <protection/>
    </xf>
    <xf numFmtId="165" fontId="52" fillId="0" borderId="14" xfId="62" applyFont="1" applyFill="1" applyBorder="1" applyAlignment="1">
      <alignment horizontal="center" vertical="center" wrapText="1"/>
    </xf>
    <xf numFmtId="0" fontId="57" fillId="0" borderId="14" xfId="54" applyFont="1" applyFill="1" applyBorder="1" applyAlignment="1">
      <alignment horizontal="center" vertical="center" wrapText="1"/>
      <protection/>
    </xf>
    <xf numFmtId="165" fontId="57" fillId="0" borderId="14" xfId="62" applyFont="1" applyFill="1" applyBorder="1" applyAlignment="1">
      <alignment horizontal="center" vertical="center" wrapText="1"/>
    </xf>
    <xf numFmtId="0" fontId="57" fillId="0" borderId="15" xfId="54" applyFont="1" applyFill="1" applyBorder="1" applyAlignment="1">
      <alignment horizontal="center" vertical="center" wrapText="1"/>
      <protection/>
    </xf>
    <xf numFmtId="165" fontId="57" fillId="0" borderId="15" xfId="62" applyFont="1" applyFill="1" applyBorder="1" applyAlignment="1">
      <alignment horizontal="center" vertical="center" wrapText="1"/>
    </xf>
    <xf numFmtId="0" fontId="51" fillId="0" borderId="10" xfId="54" applyFont="1" applyFill="1" applyBorder="1" applyAlignment="1">
      <alignment horizontal="center" vertical="center" wrapText="1"/>
      <protection/>
    </xf>
    <xf numFmtId="0" fontId="51" fillId="0" borderId="10" xfId="54" applyFont="1" applyFill="1" applyBorder="1" applyAlignment="1">
      <alignment vertical="center" wrapText="1"/>
      <protection/>
    </xf>
    <xf numFmtId="167" fontId="49" fillId="0" borderId="10" xfId="64" applyNumberFormat="1" applyFont="1" applyFill="1" applyBorder="1" applyAlignment="1">
      <alignment vertical="center" wrapText="1"/>
    </xf>
    <xf numFmtId="0" fontId="54" fillId="0" borderId="10" xfId="53" applyFont="1" applyFill="1" applyBorder="1" applyAlignment="1">
      <alignment horizontal="center" vertical="center" wrapText="1"/>
      <protection/>
    </xf>
    <xf numFmtId="165" fontId="51" fillId="0" borderId="0" xfId="53" applyNumberFormat="1" applyFont="1" applyFill="1" applyAlignment="1">
      <alignment horizontal="center" vertical="center" wrapText="1"/>
      <protection/>
    </xf>
    <xf numFmtId="0" fontId="49" fillId="13" borderId="17" xfId="53" applyFont="1" applyFill="1" applyBorder="1" applyAlignment="1">
      <alignment vertical="center" wrapText="1"/>
      <protection/>
    </xf>
    <xf numFmtId="3" fontId="4" fillId="13" borderId="17" xfId="54" applyNumberFormat="1" applyFont="1" applyFill="1" applyBorder="1" applyAlignment="1">
      <alignment horizontal="center" vertical="center" wrapText="1"/>
      <protection/>
    </xf>
    <xf numFmtId="165" fontId="4" fillId="13" borderId="13" xfId="65" applyNumberFormat="1" applyFont="1" applyFill="1" applyBorder="1" applyAlignment="1">
      <alignment horizontal="center" vertical="center" wrapText="1"/>
    </xf>
    <xf numFmtId="0" fontId="49" fillId="13" borderId="13" xfId="53" applyFont="1" applyFill="1" applyBorder="1" applyAlignment="1">
      <alignment horizontal="left" vertical="center" wrapText="1"/>
      <protection/>
    </xf>
    <xf numFmtId="3" fontId="4" fillId="13" borderId="18" xfId="54" applyNumberFormat="1" applyFont="1" applyFill="1" applyBorder="1" applyAlignment="1">
      <alignment horizontal="center" vertical="center" wrapText="1"/>
      <protection/>
    </xf>
    <xf numFmtId="166" fontId="4" fillId="13" borderId="16" xfId="65" applyFont="1" applyFill="1" applyBorder="1" applyAlignment="1">
      <alignment horizontal="center" vertical="center" wrapText="1"/>
    </xf>
    <xf numFmtId="0" fontId="49" fillId="13" borderId="16" xfId="53" applyFont="1" applyFill="1" applyBorder="1" applyAlignment="1">
      <alignment horizontal="left" vertical="center" wrapText="1"/>
      <protection/>
    </xf>
    <xf numFmtId="0" fontId="49" fillId="13" borderId="18" xfId="53" applyFont="1" applyFill="1" applyBorder="1" applyAlignment="1">
      <alignment vertical="center" wrapText="1"/>
      <protection/>
    </xf>
    <xf numFmtId="3" fontId="58" fillId="13" borderId="18" xfId="54" applyNumberFormat="1" applyFont="1" applyFill="1" applyBorder="1" applyAlignment="1">
      <alignment horizontal="center" vertical="center" wrapText="1"/>
      <protection/>
    </xf>
    <xf numFmtId="3" fontId="58" fillId="13" borderId="16" xfId="54" applyNumberFormat="1" applyFont="1" applyFill="1" applyBorder="1" applyAlignment="1">
      <alignment horizontal="center" vertical="center" wrapText="1"/>
      <protection/>
    </xf>
    <xf numFmtId="3" fontId="56" fillId="13" borderId="18" xfId="54" applyNumberFormat="1" applyFont="1" applyFill="1" applyBorder="1" applyAlignment="1">
      <alignment horizontal="center" vertical="center" wrapText="1"/>
      <protection/>
    </xf>
    <xf numFmtId="3" fontId="4" fillId="13" borderId="19" xfId="54" applyNumberFormat="1" applyFont="1" applyFill="1" applyBorder="1" applyAlignment="1">
      <alignment horizontal="center" vertical="center" wrapText="1"/>
      <protection/>
    </xf>
    <xf numFmtId="166" fontId="4" fillId="13" borderId="20" xfId="65" applyFont="1" applyFill="1" applyBorder="1" applyAlignment="1">
      <alignment horizontal="center" vertical="center" wrapText="1"/>
    </xf>
    <xf numFmtId="0" fontId="49" fillId="13" borderId="20" xfId="53" applyFont="1" applyFill="1" applyBorder="1" applyAlignment="1">
      <alignment horizontal="left" vertical="center" wrapText="1"/>
      <protection/>
    </xf>
    <xf numFmtId="167" fontId="55" fillId="0" borderId="11" xfId="62" applyNumberFormat="1" applyFont="1" applyBorder="1" applyAlignment="1">
      <alignment horizontal="center" vertical="center"/>
    </xf>
    <xf numFmtId="0" fontId="51" fillId="0" borderId="11" xfId="53" applyFont="1" applyBorder="1" applyAlignment="1">
      <alignment horizontal="center" vertical="center" wrapText="1"/>
      <protection/>
    </xf>
    <xf numFmtId="169" fontId="55" fillId="0" borderId="11" xfId="62" applyNumberFormat="1" applyFont="1" applyBorder="1" applyAlignment="1">
      <alignment horizontal="center" vertical="center"/>
    </xf>
    <xf numFmtId="165" fontId="0" fillId="0" borderId="0" xfId="62" applyFont="1" applyFill="1" applyAlignment="1">
      <alignment/>
    </xf>
    <xf numFmtId="169" fontId="0" fillId="0" borderId="0" xfId="53" applyNumberFormat="1" applyFill="1">
      <alignment/>
      <protection/>
    </xf>
    <xf numFmtId="0" fontId="50" fillId="0" borderId="10" xfId="53" applyFont="1" applyFill="1" applyBorder="1" applyAlignment="1">
      <alignment horizontal="center" vertical="center" wrapText="1"/>
      <protection/>
    </xf>
    <xf numFmtId="0" fontId="49" fillId="13" borderId="21" xfId="53" applyFont="1" applyFill="1" applyBorder="1" applyAlignment="1">
      <alignment horizontal="left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51" fillId="0" borderId="10" xfId="53" applyFont="1" applyFill="1" applyBorder="1" applyAlignment="1">
      <alignment vertical="center" wrapText="1"/>
      <protection/>
    </xf>
    <xf numFmtId="165" fontId="53" fillId="0" borderId="10" xfId="53" applyNumberFormat="1" applyFont="1" applyFill="1" applyBorder="1" applyAlignment="1">
      <alignment vertical="center"/>
      <protection/>
    </xf>
    <xf numFmtId="0" fontId="49" fillId="13" borderId="22" xfId="53" applyFont="1" applyFill="1" applyBorder="1" applyAlignment="1">
      <alignment vertical="center" wrapText="1"/>
      <protection/>
    </xf>
    <xf numFmtId="165" fontId="4" fillId="13" borderId="14" xfId="62" applyFont="1" applyFill="1" applyBorder="1" applyAlignment="1">
      <alignment horizontal="left" vertical="center" wrapText="1"/>
    </xf>
    <xf numFmtId="165" fontId="4" fillId="13" borderId="23" xfId="62" applyFont="1" applyFill="1" applyBorder="1" applyAlignment="1">
      <alignment horizontal="left" vertical="center" wrapText="1"/>
    </xf>
    <xf numFmtId="165" fontId="49" fillId="13" borderId="13" xfId="62" applyFont="1" applyFill="1" applyBorder="1" applyAlignment="1">
      <alignment horizontal="left" vertical="center" wrapText="1"/>
    </xf>
    <xf numFmtId="3" fontId="4" fillId="13" borderId="16" xfId="54" applyNumberFormat="1" applyFont="1" applyFill="1" applyBorder="1" applyAlignment="1">
      <alignment horizontal="center" vertical="center" wrapText="1"/>
      <protection/>
    </xf>
    <xf numFmtId="166" fontId="4" fillId="13" borderId="18" xfId="65" applyFont="1" applyFill="1" applyBorder="1" applyAlignment="1">
      <alignment horizontal="center" vertical="center" wrapText="1"/>
    </xf>
    <xf numFmtId="0" fontId="49" fillId="13" borderId="24" xfId="53" applyFont="1" applyFill="1" applyBorder="1" applyAlignment="1">
      <alignment vertical="center" wrapText="1"/>
      <protection/>
    </xf>
    <xf numFmtId="165" fontId="49" fillId="13" borderId="16" xfId="62" applyFont="1" applyFill="1" applyBorder="1" applyAlignment="1">
      <alignment horizontal="left" vertical="center" wrapText="1"/>
    </xf>
    <xf numFmtId="3" fontId="56" fillId="13" borderId="16" xfId="54" applyNumberFormat="1" applyFont="1" applyFill="1" applyBorder="1" applyAlignment="1">
      <alignment horizontal="center" vertical="center" wrapText="1"/>
      <protection/>
    </xf>
    <xf numFmtId="3" fontId="4" fillId="13" borderId="20" xfId="54" applyNumberFormat="1" applyFont="1" applyFill="1" applyBorder="1" applyAlignment="1">
      <alignment horizontal="center" vertical="center" wrapText="1"/>
      <protection/>
    </xf>
    <xf numFmtId="166" fontId="4" fillId="13" borderId="19" xfId="65" applyFont="1" applyFill="1" applyBorder="1" applyAlignment="1">
      <alignment horizontal="center" vertical="center" wrapText="1"/>
    </xf>
    <xf numFmtId="0" fontId="55" fillId="0" borderId="12" xfId="53" applyFont="1" applyFill="1" applyBorder="1" applyAlignment="1">
      <alignment horizontal="center" vertical="center" wrapText="1"/>
      <protection/>
    </xf>
    <xf numFmtId="3" fontId="49" fillId="0" borderId="12" xfId="62" applyNumberFormat="1" applyFont="1" applyFill="1" applyBorder="1" applyAlignment="1">
      <alignment horizontal="center" vertical="center" wrapText="1"/>
    </xf>
    <xf numFmtId="0" fontId="49" fillId="0" borderId="12" xfId="53" applyFont="1" applyFill="1" applyBorder="1" applyAlignment="1">
      <alignment horizontal="center" vertical="center" wrapText="1"/>
      <protection/>
    </xf>
    <xf numFmtId="0" fontId="49" fillId="0" borderId="11" xfId="53" applyFont="1" applyFill="1" applyBorder="1" applyAlignment="1">
      <alignment horizontal="center" vertical="center" wrapText="1"/>
      <protection/>
    </xf>
    <xf numFmtId="165" fontId="49" fillId="0" borderId="10" xfId="62" applyFont="1" applyFill="1" applyBorder="1" applyAlignment="1">
      <alignment vertical="center" wrapText="1"/>
    </xf>
    <xf numFmtId="165" fontId="49" fillId="0" borderId="10" xfId="64" applyNumberFormat="1" applyFont="1" applyFill="1" applyBorder="1" applyAlignment="1">
      <alignment horizontal="center" vertical="center" wrapText="1"/>
    </xf>
    <xf numFmtId="0" fontId="49" fillId="0" borderId="16" xfId="53" applyFont="1" applyFill="1" applyBorder="1" applyAlignment="1">
      <alignment horizontal="left" vertical="center" wrapText="1"/>
      <protection/>
    </xf>
    <xf numFmtId="0" fontId="49" fillId="0" borderId="20" xfId="53" applyFont="1" applyFill="1" applyBorder="1" applyAlignment="1">
      <alignment horizontal="left" vertical="center" wrapText="1"/>
      <protection/>
    </xf>
    <xf numFmtId="0" fontId="54" fillId="0" borderId="10" xfId="53" applyFont="1" applyFill="1" applyBorder="1" applyAlignment="1">
      <alignment horizontal="center" vertical="center" wrapText="1"/>
      <protection/>
    </xf>
    <xf numFmtId="165" fontId="4" fillId="0" borderId="14" xfId="62" applyFont="1" applyFill="1" applyBorder="1" applyAlignment="1">
      <alignment horizontal="left" vertical="center" wrapText="1"/>
    </xf>
    <xf numFmtId="165" fontId="4" fillId="0" borderId="23" xfId="62" applyFont="1" applyFill="1" applyBorder="1" applyAlignment="1">
      <alignment horizontal="left" vertical="center" wrapText="1"/>
    </xf>
    <xf numFmtId="165" fontId="49" fillId="0" borderId="13" xfId="62" applyFont="1" applyFill="1" applyBorder="1" applyAlignment="1">
      <alignment horizontal="left" vertical="center" wrapText="1"/>
    </xf>
    <xf numFmtId="3" fontId="4" fillId="0" borderId="16" xfId="54" applyNumberFormat="1" applyFont="1" applyFill="1" applyBorder="1" applyAlignment="1">
      <alignment horizontal="center" vertical="center" wrapText="1"/>
      <protection/>
    </xf>
    <xf numFmtId="166" fontId="4" fillId="0" borderId="18" xfId="65" applyFont="1" applyFill="1" applyBorder="1" applyAlignment="1">
      <alignment horizontal="center" vertical="center" wrapText="1"/>
    </xf>
    <xf numFmtId="165" fontId="49" fillId="0" borderId="16" xfId="62" applyFont="1" applyFill="1" applyBorder="1" applyAlignment="1">
      <alignment horizontal="left" vertical="center" wrapText="1"/>
    </xf>
    <xf numFmtId="3" fontId="4" fillId="0" borderId="20" xfId="54" applyNumberFormat="1" applyFont="1" applyFill="1" applyBorder="1" applyAlignment="1">
      <alignment horizontal="center" vertical="center" wrapText="1"/>
      <protection/>
    </xf>
    <xf numFmtId="0" fontId="53" fillId="0" borderId="25" xfId="53" applyFont="1" applyFill="1" applyBorder="1" applyAlignment="1">
      <alignment horizontal="center"/>
      <protection/>
    </xf>
    <xf numFmtId="0" fontId="53" fillId="0" borderId="26" xfId="53" applyFont="1" applyFill="1" applyBorder="1" applyAlignment="1">
      <alignment horizontal="center"/>
      <protection/>
    </xf>
    <xf numFmtId="0" fontId="53" fillId="0" borderId="0" xfId="53" applyFont="1" applyFill="1" applyAlignment="1">
      <alignment horizontal="center" vertical="center" wrapText="1"/>
      <protection/>
    </xf>
    <xf numFmtId="0" fontId="59" fillId="0" borderId="0" xfId="53" applyFont="1" applyFill="1" applyAlignment="1">
      <alignment horizontal="center"/>
      <protection/>
    </xf>
    <xf numFmtId="0" fontId="53" fillId="0" borderId="0" xfId="53" applyFont="1" applyFill="1" applyAlignment="1">
      <alignment horizontal="center"/>
      <protection/>
    </xf>
    <xf numFmtId="0" fontId="50" fillId="0" borderId="10" xfId="53" applyFont="1" applyFill="1" applyBorder="1" applyAlignment="1">
      <alignment horizontal="center" vertical="center" wrapText="1"/>
      <protection/>
    </xf>
    <xf numFmtId="0" fontId="50" fillId="0" borderId="10" xfId="53" applyFont="1" applyFill="1" applyBorder="1" applyAlignment="1">
      <alignment horizontal="center"/>
      <protection/>
    </xf>
    <xf numFmtId="0" fontId="54" fillId="0" borderId="10" xfId="53" applyFont="1" applyBorder="1" applyAlignment="1">
      <alignment horizontal="center" vertical="center" wrapText="1"/>
      <protection/>
    </xf>
    <xf numFmtId="0" fontId="52" fillId="33" borderId="10" xfId="54" applyFont="1" applyFill="1" applyBorder="1" applyAlignment="1">
      <alignment horizontal="center" vertical="center" wrapText="1"/>
      <protection/>
    </xf>
    <xf numFmtId="0" fontId="59" fillId="0" borderId="0" xfId="53" applyFont="1" applyAlignment="1">
      <alignment horizontal="center" vertical="center" wrapText="1"/>
      <protection/>
    </xf>
    <xf numFmtId="0" fontId="53" fillId="0" borderId="0" xfId="53" applyFont="1" applyAlignment="1">
      <alignment horizontal="center" vertical="center" wrapText="1"/>
      <protection/>
    </xf>
    <xf numFmtId="0" fontId="53" fillId="0" borderId="0" xfId="53" applyFont="1" applyAlignment="1">
      <alignment horizontal="center"/>
      <protection/>
    </xf>
    <xf numFmtId="0" fontId="49" fillId="0" borderId="27" xfId="53" applyFont="1" applyFill="1" applyBorder="1" applyAlignment="1">
      <alignment horizontal="center" vertical="center" wrapText="1"/>
      <protection/>
    </xf>
    <xf numFmtId="0" fontId="49" fillId="0" borderId="28" xfId="53" applyFont="1" applyFill="1" applyBorder="1" applyAlignment="1">
      <alignment horizontal="center" vertical="center" wrapText="1"/>
      <protection/>
    </xf>
    <xf numFmtId="0" fontId="49" fillId="0" borderId="15" xfId="53" applyFont="1" applyFill="1" applyBorder="1" applyAlignment="1">
      <alignment horizontal="center" vertical="center" wrapText="1"/>
      <protection/>
    </xf>
    <xf numFmtId="0" fontId="49" fillId="13" borderId="29" xfId="53" applyFont="1" applyFill="1" applyBorder="1" applyAlignment="1">
      <alignment horizontal="center" vertical="center" wrapText="1"/>
      <protection/>
    </xf>
    <xf numFmtId="0" fontId="49" fillId="13" borderId="30" xfId="53" applyFont="1" applyFill="1" applyBorder="1" applyAlignment="1">
      <alignment horizontal="center" vertical="center" wrapText="1"/>
      <protection/>
    </xf>
    <xf numFmtId="0" fontId="49" fillId="13" borderId="31" xfId="53" applyFont="1" applyFill="1" applyBorder="1" applyAlignment="1">
      <alignment horizontal="center" vertical="center" wrapText="1"/>
      <protection/>
    </xf>
    <xf numFmtId="0" fontId="54" fillId="0" borderId="0" xfId="53" applyFont="1" applyFill="1" applyAlignment="1">
      <alignment horizontal="center" vertical="center" wrapText="1"/>
      <protection/>
    </xf>
    <xf numFmtId="0" fontId="50" fillId="0" borderId="12" xfId="53" applyFont="1" applyFill="1" applyBorder="1" applyAlignment="1">
      <alignment horizontal="center" vertical="center" wrapText="1"/>
      <protection/>
    </xf>
    <xf numFmtId="0" fontId="49" fillId="13" borderId="27" xfId="53" applyFont="1" applyFill="1" applyBorder="1" applyAlignment="1">
      <alignment horizontal="center" vertical="center" wrapText="1"/>
      <protection/>
    </xf>
    <xf numFmtId="0" fontId="49" fillId="13" borderId="28" xfId="53" applyFont="1" applyFill="1" applyBorder="1" applyAlignment="1">
      <alignment horizontal="center" vertical="center" wrapText="1"/>
      <protection/>
    </xf>
    <xf numFmtId="0" fontId="49" fillId="13" borderId="15" xfId="53" applyFont="1" applyFill="1" applyBorder="1" applyAlignment="1">
      <alignment horizontal="center" vertical="center" wrapText="1"/>
      <protection/>
    </xf>
    <xf numFmtId="0" fontId="49" fillId="13" borderId="24" xfId="53" applyFont="1" applyFill="1" applyBorder="1" applyAlignment="1">
      <alignment horizontal="left" vertical="center" wrapText="1"/>
      <protection/>
    </xf>
    <xf numFmtId="0" fontId="49" fillId="13" borderId="32" xfId="53" applyFont="1" applyFill="1" applyBorder="1" applyAlignment="1">
      <alignment horizontal="left" vertical="center" wrapText="1"/>
      <protection/>
    </xf>
    <xf numFmtId="0" fontId="49" fillId="0" borderId="24" xfId="53" applyFont="1" applyFill="1" applyBorder="1" applyAlignment="1">
      <alignment horizontal="left" vertical="center" wrapText="1"/>
      <protection/>
    </xf>
    <xf numFmtId="0" fontId="49" fillId="0" borderId="16" xfId="53" applyFont="1" applyFill="1" applyBorder="1" applyAlignment="1">
      <alignment horizontal="left" vertical="center" wrapText="1"/>
      <protection/>
    </xf>
    <xf numFmtId="0" fontId="49" fillId="0" borderId="20" xfId="53" applyFont="1" applyFill="1" applyBorder="1" applyAlignment="1">
      <alignment horizontal="left" vertical="center" wrapText="1"/>
      <protection/>
    </xf>
    <xf numFmtId="0" fontId="49" fillId="0" borderId="27" xfId="53" applyFont="1" applyFill="1" applyBorder="1" applyAlignment="1">
      <alignment horizontal="left" vertical="center" wrapText="1"/>
      <protection/>
    </xf>
    <xf numFmtId="0" fontId="49" fillId="0" borderId="14" xfId="53" applyFont="1" applyFill="1" applyBorder="1" applyAlignment="1">
      <alignment horizontal="left" vertical="center" wrapText="1"/>
      <protection/>
    </xf>
    <xf numFmtId="0" fontId="49" fillId="0" borderId="21" xfId="53" applyFont="1" applyFill="1" applyBorder="1" applyAlignment="1">
      <alignment horizontal="left" vertical="center" wrapText="1"/>
      <protection/>
    </xf>
    <xf numFmtId="0" fontId="49" fillId="0" borderId="15" xfId="53" applyFont="1" applyFill="1" applyBorder="1" applyAlignment="1">
      <alignment horizontal="left" vertical="center" wrapText="1"/>
      <protection/>
    </xf>
    <xf numFmtId="0" fontId="49" fillId="13" borderId="18" xfId="53" applyFont="1" applyFill="1" applyBorder="1" applyAlignment="1">
      <alignment horizontal="left" vertical="center" wrapText="1"/>
      <protection/>
    </xf>
    <xf numFmtId="0" fontId="49" fillId="13" borderId="19" xfId="53" applyFont="1" applyFill="1" applyBorder="1" applyAlignment="1">
      <alignment horizontal="left" vertical="center" wrapText="1"/>
      <protection/>
    </xf>
    <xf numFmtId="0" fontId="49" fillId="13" borderId="21" xfId="53" applyFont="1" applyFill="1" applyBorder="1" applyAlignment="1">
      <alignment horizontal="left" vertical="center" wrapText="1"/>
      <protection/>
    </xf>
    <xf numFmtId="0" fontId="49" fillId="13" borderId="14" xfId="53" applyFont="1" applyFill="1" applyBorder="1" applyAlignment="1">
      <alignment horizontal="left" vertical="center" wrapText="1"/>
      <protection/>
    </xf>
    <xf numFmtId="0" fontId="54" fillId="0" borderId="10" xfId="53" applyFont="1" applyFill="1" applyBorder="1" applyAlignment="1">
      <alignment horizontal="center" vertical="center" wrapText="1"/>
      <protection/>
    </xf>
    <xf numFmtId="165" fontId="50" fillId="0" borderId="25" xfId="64" applyFont="1" applyFill="1" applyBorder="1" applyAlignment="1">
      <alignment horizontal="right" vertical="center" wrapText="1"/>
    </xf>
    <xf numFmtId="165" fontId="50" fillId="0" borderId="24" xfId="64" applyFont="1" applyFill="1" applyBorder="1" applyAlignment="1">
      <alignment horizontal="right" vertical="center" wrapText="1"/>
    </xf>
    <xf numFmtId="165" fontId="50" fillId="0" borderId="26" xfId="64" applyFont="1" applyFill="1" applyBorder="1" applyAlignment="1">
      <alignment horizontal="right" vertical="center" wrapText="1"/>
    </xf>
    <xf numFmtId="0" fontId="60" fillId="0" borderId="0" xfId="53" applyFont="1" applyFill="1" applyAlignment="1">
      <alignment horizontal="left" vertical="center" wrapText="1"/>
      <protection/>
    </xf>
    <xf numFmtId="0" fontId="54" fillId="0" borderId="0" xfId="53" applyFont="1" applyFill="1" applyAlignment="1">
      <alignment horizontal="center"/>
      <protection/>
    </xf>
    <xf numFmtId="3" fontId="49" fillId="0" borderId="12" xfId="62" applyNumberFormat="1" applyFont="1" applyFill="1" applyBorder="1" applyAlignment="1">
      <alignment horizontal="center" vertical="center" wrapText="1"/>
    </xf>
    <xf numFmtId="3" fontId="49" fillId="0" borderId="33" xfId="62" applyNumberFormat="1" applyFont="1" applyFill="1" applyBorder="1" applyAlignment="1">
      <alignment horizontal="center" vertical="center" wrapText="1"/>
    </xf>
    <xf numFmtId="3" fontId="49" fillId="0" borderId="11" xfId="62" applyNumberFormat="1" applyFont="1" applyFill="1" applyBorder="1" applyAlignment="1">
      <alignment horizontal="center" vertical="center" wrapText="1"/>
    </xf>
    <xf numFmtId="0" fontId="55" fillId="0" borderId="12" xfId="53" applyFont="1" applyFill="1" applyBorder="1" applyAlignment="1">
      <alignment horizontal="center" vertical="center" wrapText="1"/>
      <protection/>
    </xf>
    <xf numFmtId="0" fontId="55" fillId="0" borderId="33" xfId="53" applyFont="1" applyFill="1" applyBorder="1" applyAlignment="1">
      <alignment horizontal="center" vertical="center" wrapText="1"/>
      <protection/>
    </xf>
    <xf numFmtId="0" fontId="55" fillId="0" borderId="11" xfId="53" applyFont="1" applyFill="1" applyBorder="1" applyAlignment="1">
      <alignment horizontal="center" vertical="center" wrapText="1"/>
      <protection/>
    </xf>
    <xf numFmtId="0" fontId="49" fillId="0" borderId="12" xfId="53" applyFont="1" applyFill="1" applyBorder="1" applyAlignment="1">
      <alignment horizontal="center" vertical="center" wrapText="1"/>
      <protection/>
    </xf>
    <xf numFmtId="0" fontId="49" fillId="0" borderId="33" xfId="53" applyFont="1" applyFill="1" applyBorder="1" applyAlignment="1">
      <alignment horizontal="center" vertical="center" wrapText="1"/>
      <protection/>
    </xf>
    <xf numFmtId="0" fontId="49" fillId="0" borderId="11" xfId="53" applyFont="1" applyFill="1" applyBorder="1" applyAlignment="1">
      <alignment horizontal="center" vertical="center" wrapText="1"/>
      <protection/>
    </xf>
    <xf numFmtId="0" fontId="60" fillId="0" borderId="0" xfId="53" applyFont="1" applyAlignment="1">
      <alignment horizontal="left" vertical="center" wrapText="1"/>
      <protection/>
    </xf>
    <xf numFmtId="0" fontId="54" fillId="34" borderId="10" xfId="5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3" fillId="0" borderId="22" xfId="53" applyFont="1" applyBorder="1" applyAlignment="1">
      <alignment horizontal="left"/>
      <protection/>
    </xf>
    <xf numFmtId="167" fontId="55" fillId="0" borderId="25" xfId="62" applyNumberFormat="1" applyFont="1" applyBorder="1" applyAlignment="1">
      <alignment horizontal="center" vertical="center"/>
    </xf>
    <xf numFmtId="167" fontId="55" fillId="0" borderId="24" xfId="62" applyNumberFormat="1" applyFont="1" applyBorder="1" applyAlignment="1">
      <alignment horizontal="center" vertical="center"/>
    </xf>
    <xf numFmtId="167" fontId="55" fillId="0" borderId="26" xfId="62" applyNumberFormat="1" applyFont="1" applyBorder="1" applyAlignment="1">
      <alignment horizontal="center" vertical="center"/>
    </xf>
    <xf numFmtId="0" fontId="51" fillId="0" borderId="25" xfId="53" applyFont="1" applyBorder="1" applyAlignment="1">
      <alignment horizontal="center"/>
      <protection/>
    </xf>
    <xf numFmtId="0" fontId="51" fillId="0" borderId="24" xfId="53" applyFont="1" applyBorder="1" applyAlignment="1">
      <alignment horizontal="center"/>
      <protection/>
    </xf>
    <xf numFmtId="0" fontId="51" fillId="0" borderId="26" xfId="53" applyFont="1" applyBorder="1" applyAlignment="1">
      <alignment horizontal="center"/>
      <protection/>
    </xf>
    <xf numFmtId="0" fontId="52" fillId="33" borderId="34" xfId="54" applyFont="1" applyFill="1" applyBorder="1" applyAlignment="1">
      <alignment horizontal="center" vertical="center" wrapText="1"/>
      <protection/>
    </xf>
    <xf numFmtId="0" fontId="52" fillId="33" borderId="35" xfId="54" applyFont="1" applyFill="1" applyBorder="1" applyAlignment="1">
      <alignment horizontal="center" vertical="center" wrapText="1"/>
      <protection/>
    </xf>
    <xf numFmtId="0" fontId="52" fillId="33" borderId="36" xfId="54" applyFont="1" applyFill="1" applyBorder="1" applyAlignment="1">
      <alignment horizontal="center" vertical="center" wrapText="1"/>
      <protection/>
    </xf>
    <xf numFmtId="0" fontId="52" fillId="33" borderId="37" xfId="54" applyFont="1" applyFill="1" applyBorder="1" applyAlignment="1">
      <alignment horizontal="center" vertical="center" wrapText="1"/>
      <protection/>
    </xf>
    <xf numFmtId="0" fontId="52" fillId="33" borderId="22" xfId="54" applyFont="1" applyFill="1" applyBorder="1" applyAlignment="1">
      <alignment horizontal="center" vertical="center" wrapText="1"/>
      <protection/>
    </xf>
    <xf numFmtId="0" fontId="52" fillId="33" borderId="38" xfId="54" applyFont="1" applyFill="1" applyBorder="1" applyAlignment="1">
      <alignment horizontal="center" vertical="center" wrapText="1"/>
      <protection/>
    </xf>
    <xf numFmtId="0" fontId="52" fillId="33" borderId="12" xfId="54" applyFont="1" applyFill="1" applyBorder="1" applyAlignment="1">
      <alignment horizontal="center" vertical="center" wrapText="1"/>
      <protection/>
    </xf>
    <xf numFmtId="0" fontId="52" fillId="33" borderId="11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view="pageBreakPreview" zoomScaleSheetLayoutView="100" workbookViewId="0" topLeftCell="A1">
      <selection activeCell="D10" sqref="D10"/>
    </sheetView>
  </sheetViews>
  <sheetFormatPr defaultColWidth="9.140625" defaultRowHeight="15"/>
  <cols>
    <col min="1" max="1" width="3.8515625" style="18" customWidth="1"/>
    <col min="2" max="2" width="8.00390625" style="18" customWidth="1"/>
    <col min="3" max="3" width="29.8515625" style="18" customWidth="1"/>
    <col min="4" max="4" width="22.421875" style="49" customWidth="1"/>
    <col min="5" max="5" width="20.57421875" style="18" customWidth="1"/>
    <col min="6" max="6" width="18.8515625" style="18" customWidth="1"/>
    <col min="7" max="7" width="19.140625" style="18" customWidth="1"/>
    <col min="8" max="8" width="22.8515625" style="18" customWidth="1"/>
    <col min="9" max="12" width="16.7109375" style="18" customWidth="1"/>
    <col min="13" max="16384" width="9.140625" style="18" customWidth="1"/>
  </cols>
  <sheetData>
    <row r="1" ht="16.5">
      <c r="H1" s="19" t="s">
        <v>25</v>
      </c>
    </row>
    <row r="2" spans="2:8" ht="39" customHeight="1">
      <c r="B2" s="124" t="s">
        <v>136</v>
      </c>
      <c r="C2" s="124"/>
      <c r="D2" s="124"/>
      <c r="E2" s="124"/>
      <c r="F2" s="124"/>
      <c r="G2" s="124"/>
      <c r="H2" s="124"/>
    </row>
    <row r="3" spans="2:8" ht="16.5">
      <c r="B3" s="125" t="s">
        <v>26</v>
      </c>
      <c r="C3" s="126"/>
      <c r="D3" s="126"/>
      <c r="E3" s="126"/>
      <c r="F3" s="126"/>
      <c r="G3" s="126"/>
      <c r="H3" s="126"/>
    </row>
    <row r="4" ht="16.5">
      <c r="H4" s="38" t="s">
        <v>27</v>
      </c>
    </row>
    <row r="5" spans="2:8" ht="16.5">
      <c r="B5" s="127" t="s">
        <v>1</v>
      </c>
      <c r="C5" s="127" t="s">
        <v>28</v>
      </c>
      <c r="D5" s="128" t="s">
        <v>29</v>
      </c>
      <c r="E5" s="128"/>
      <c r="F5" s="128"/>
      <c r="G5" s="128"/>
      <c r="H5" s="128"/>
    </row>
    <row r="6" spans="2:8" ht="16.5">
      <c r="B6" s="127"/>
      <c r="C6" s="127"/>
      <c r="D6" s="127" t="s">
        <v>30</v>
      </c>
      <c r="E6" s="128" t="s">
        <v>31</v>
      </c>
      <c r="F6" s="128"/>
      <c r="G6" s="128"/>
      <c r="H6" s="128"/>
    </row>
    <row r="7" spans="2:8" s="51" customFormat="1" ht="108.75" customHeight="1">
      <c r="B7" s="127"/>
      <c r="C7" s="127"/>
      <c r="D7" s="127"/>
      <c r="E7" s="90" t="s">
        <v>32</v>
      </c>
      <c r="F7" s="90" t="s">
        <v>33</v>
      </c>
      <c r="G7" s="90" t="s">
        <v>34</v>
      </c>
      <c r="H7" s="90" t="s">
        <v>35</v>
      </c>
    </row>
    <row r="8" spans="2:8" s="51" customFormat="1" ht="50.25" customHeight="1">
      <c r="B8" s="92">
        <v>1</v>
      </c>
      <c r="C8" s="93" t="s">
        <v>36</v>
      </c>
      <c r="D8" s="44">
        <f>+E8+F8+G8+H8</f>
        <v>2341478</v>
      </c>
      <c r="E8" s="45">
        <v>1663802</v>
      </c>
      <c r="F8" s="45">
        <v>403212</v>
      </c>
      <c r="G8" s="45">
        <v>274464</v>
      </c>
      <c r="H8" s="45"/>
    </row>
    <row r="9" spans="2:8" s="51" customFormat="1" ht="43.5" customHeight="1">
      <c r="B9" s="66">
        <v>2</v>
      </c>
      <c r="C9" s="67" t="s">
        <v>37</v>
      </c>
      <c r="D9" s="44">
        <f>+E9+F9+G9+H9</f>
        <v>3930943</v>
      </c>
      <c r="E9" s="45">
        <v>1955522</v>
      </c>
      <c r="F9" s="45">
        <v>482784</v>
      </c>
      <c r="G9" s="45">
        <v>1492637</v>
      </c>
      <c r="H9" s="45"/>
    </row>
    <row r="10" spans="2:8" s="51" customFormat="1" ht="55.5" customHeight="1">
      <c r="B10" s="66">
        <v>3</v>
      </c>
      <c r="C10" s="67" t="s">
        <v>38</v>
      </c>
      <c r="D10" s="44">
        <f>+E10+F10+G10+H10</f>
        <v>1318507</v>
      </c>
      <c r="E10" s="45">
        <v>806812.5</v>
      </c>
      <c r="F10" s="45">
        <v>196477.5</v>
      </c>
      <c r="G10" s="45">
        <v>315217</v>
      </c>
      <c r="H10" s="45"/>
    </row>
    <row r="11" spans="2:8" ht="58.5" customHeight="1">
      <c r="B11" s="66">
        <v>4</v>
      </c>
      <c r="C11" s="67" t="s">
        <v>39</v>
      </c>
      <c r="D11" s="44">
        <f>+E11+F11+G11+H11</f>
        <v>984219</v>
      </c>
      <c r="E11" s="45">
        <v>701058</v>
      </c>
      <c r="F11" s="45">
        <v>174021</v>
      </c>
      <c r="G11" s="45">
        <v>109140</v>
      </c>
      <c r="H11" s="45"/>
    </row>
    <row r="12" spans="2:8" s="49" customFormat="1" ht="36" customHeight="1">
      <c r="B12" s="122" t="s">
        <v>40</v>
      </c>
      <c r="C12" s="123"/>
      <c r="D12" s="94">
        <f>SUM(D8:D11)</f>
        <v>8575147</v>
      </c>
      <c r="E12" s="94">
        <f>SUM(E8:E11)</f>
        <v>5127194.5</v>
      </c>
      <c r="F12" s="94">
        <f>SUM(F8:F11)</f>
        <v>1256494.5</v>
      </c>
      <c r="G12" s="94">
        <f>SUM(G8:G11)</f>
        <v>2191458</v>
      </c>
      <c r="H12" s="94">
        <f>SUM(H8:H11)</f>
        <v>0</v>
      </c>
    </row>
  </sheetData>
  <sheetProtection/>
  <mergeCells count="8">
    <mergeCell ref="B12:C12"/>
    <mergeCell ref="B2:H2"/>
    <mergeCell ref="B3:H3"/>
    <mergeCell ref="B5:B7"/>
    <mergeCell ref="C5:C7"/>
    <mergeCell ref="D5:H5"/>
    <mergeCell ref="D6:D7"/>
    <mergeCell ref="E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4"/>
  <sheetViews>
    <sheetView view="pageBreakPreview" zoomScaleSheetLayoutView="100" workbookViewId="0" topLeftCell="A1">
      <selection activeCell="A1" sqref="A1:IV16384"/>
    </sheetView>
  </sheetViews>
  <sheetFormatPr defaultColWidth="9.140625" defaultRowHeight="15"/>
  <cols>
    <col min="1" max="1" width="2.140625" style="11" customWidth="1"/>
    <col min="2" max="2" width="4.8515625" style="11" customWidth="1"/>
    <col min="3" max="3" width="26.28125" style="11" customWidth="1"/>
    <col min="4" max="4" width="13.57421875" style="11" customWidth="1"/>
    <col min="5" max="5" width="9.8515625" style="11" customWidth="1"/>
    <col min="6" max="6" width="11.28125" style="11" customWidth="1"/>
    <col min="7" max="7" width="11.00390625" style="11" customWidth="1"/>
    <col min="8" max="8" width="9.8515625" style="11" customWidth="1"/>
    <col min="9" max="9" width="12.00390625" style="11" customWidth="1"/>
    <col min="10" max="10" width="17.140625" style="11" customWidth="1"/>
    <col min="11" max="11" width="17.00390625" style="11" customWidth="1"/>
    <col min="12" max="15" width="16.7109375" style="11" customWidth="1"/>
    <col min="16" max="16384" width="9.140625" style="11" customWidth="1"/>
  </cols>
  <sheetData>
    <row r="1" ht="16.5">
      <c r="K1" s="12" t="s">
        <v>41</v>
      </c>
    </row>
    <row r="2" spans="2:11" ht="40.5" customHeight="1">
      <c r="B2" s="131" t="s">
        <v>137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2:11" ht="16.5">
      <c r="B3" s="133" t="s">
        <v>42</v>
      </c>
      <c r="C3" s="133"/>
      <c r="D3" s="133"/>
      <c r="E3" s="133"/>
      <c r="F3" s="133"/>
      <c r="G3" s="133"/>
      <c r="H3" s="133"/>
      <c r="I3" s="133"/>
      <c r="J3" s="133"/>
      <c r="K3" s="133"/>
    </row>
    <row r="5" spans="2:11" s="13" customFormat="1" ht="43.5" customHeight="1">
      <c r="B5" s="129" t="s">
        <v>1</v>
      </c>
      <c r="C5" s="129" t="s">
        <v>43</v>
      </c>
      <c r="D5" s="129" t="s">
        <v>44</v>
      </c>
      <c r="E5" s="129" t="s">
        <v>45</v>
      </c>
      <c r="F5" s="129" t="s">
        <v>46</v>
      </c>
      <c r="G5" s="130" t="s">
        <v>47</v>
      </c>
      <c r="H5" s="130"/>
      <c r="I5" s="129" t="s">
        <v>48</v>
      </c>
      <c r="J5" s="129" t="s">
        <v>49</v>
      </c>
      <c r="K5" s="129" t="s">
        <v>50</v>
      </c>
    </row>
    <row r="6" spans="2:11" s="13" customFormat="1" ht="75.75" customHeight="1">
      <c r="B6" s="129"/>
      <c r="C6" s="129"/>
      <c r="D6" s="129"/>
      <c r="E6" s="129"/>
      <c r="F6" s="129"/>
      <c r="G6" s="14" t="s">
        <v>51</v>
      </c>
      <c r="H6" s="14" t="s">
        <v>52</v>
      </c>
      <c r="I6" s="129"/>
      <c r="J6" s="129"/>
      <c r="K6" s="129"/>
    </row>
    <row r="7" spans="2:11" ht="87" customHeight="1">
      <c r="B7" s="15" t="s">
        <v>53</v>
      </c>
      <c r="C7" s="16" t="s">
        <v>54</v>
      </c>
      <c r="D7" s="15" t="s">
        <v>53</v>
      </c>
      <c r="E7" s="15" t="s">
        <v>53</v>
      </c>
      <c r="F7" s="15" t="s">
        <v>53</v>
      </c>
      <c r="G7" s="15" t="s">
        <v>53</v>
      </c>
      <c r="H7" s="15" t="s">
        <v>53</v>
      </c>
      <c r="I7" s="15" t="s">
        <v>53</v>
      </c>
      <c r="J7" s="15" t="s">
        <v>53</v>
      </c>
      <c r="K7" s="15" t="s">
        <v>53</v>
      </c>
    </row>
    <row r="8" spans="2:11" ht="16.5"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2:11" ht="16.5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1" ht="16.5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6.5"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2:11" ht="16.5"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2:11" ht="16.5"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2:11" ht="16.5">
      <c r="B14" s="17"/>
      <c r="C14" s="17"/>
      <c r="D14" s="17"/>
      <c r="E14" s="17"/>
      <c r="F14" s="17"/>
      <c r="G14" s="17"/>
      <c r="H14" s="17"/>
      <c r="I14" s="17"/>
      <c r="J14" s="17"/>
      <c r="K14" s="17"/>
    </row>
  </sheetData>
  <sheetProtection/>
  <mergeCells count="11">
    <mergeCell ref="E5:E6"/>
    <mergeCell ref="F5:F6"/>
    <mergeCell ref="G5:H5"/>
    <mergeCell ref="I5:I6"/>
    <mergeCell ref="J5:J6"/>
    <mergeCell ref="K5:K6"/>
    <mergeCell ref="B2:K2"/>
    <mergeCell ref="B3:K3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1"/>
  <sheetViews>
    <sheetView tabSelected="1" view="pageBreakPreview" zoomScaleSheetLayoutView="100" workbookViewId="0" topLeftCell="A1">
      <selection activeCell="D20" sqref="D20:D21"/>
    </sheetView>
  </sheetViews>
  <sheetFormatPr defaultColWidth="9.140625" defaultRowHeight="15"/>
  <cols>
    <col min="1" max="1" width="2.00390625" style="18" customWidth="1"/>
    <col min="2" max="2" width="4.28125" style="18" customWidth="1"/>
    <col min="3" max="3" width="11.28125" style="18" customWidth="1"/>
    <col min="4" max="4" width="48.7109375" style="49" customWidth="1"/>
    <col min="5" max="5" width="13.8515625" style="18" customWidth="1"/>
    <col min="6" max="6" width="15.57421875" style="18" customWidth="1"/>
    <col min="7" max="7" width="46.8515625" style="18" customWidth="1"/>
    <col min="8" max="8" width="3.57421875" style="18" customWidth="1"/>
    <col min="9" max="11" width="16.7109375" style="18" customWidth="1"/>
    <col min="12" max="16384" width="9.140625" style="18" customWidth="1"/>
  </cols>
  <sheetData>
    <row r="1" ht="16.5">
      <c r="G1" s="19" t="s">
        <v>55</v>
      </c>
    </row>
    <row r="2" spans="2:7" ht="39" customHeight="1">
      <c r="B2" s="140" t="s">
        <v>138</v>
      </c>
      <c r="C2" s="140"/>
      <c r="D2" s="140"/>
      <c r="E2" s="140"/>
      <c r="F2" s="140"/>
      <c r="G2" s="140"/>
    </row>
    <row r="3" spans="2:7" ht="16.5">
      <c r="B3" s="125" t="s">
        <v>26</v>
      </c>
      <c r="C3" s="125"/>
      <c r="D3" s="125"/>
      <c r="E3" s="125"/>
      <c r="F3" s="125"/>
      <c r="G3" s="125"/>
    </row>
    <row r="4" ht="16.5">
      <c r="G4" s="38" t="s">
        <v>27</v>
      </c>
    </row>
    <row r="5" spans="2:7" ht="40.5" customHeight="1">
      <c r="B5" s="127" t="s">
        <v>1</v>
      </c>
      <c r="C5" s="127" t="s">
        <v>56</v>
      </c>
      <c r="D5" s="127" t="s">
        <v>57</v>
      </c>
      <c r="E5" s="127" t="s">
        <v>58</v>
      </c>
      <c r="F5" s="127"/>
      <c r="G5" s="127" t="s">
        <v>59</v>
      </c>
    </row>
    <row r="6" spans="2:7" s="51" customFormat="1" ht="25.5" customHeight="1" thickBot="1">
      <c r="B6" s="141"/>
      <c r="C6" s="141"/>
      <c r="D6" s="141"/>
      <c r="E6" s="50" t="s">
        <v>60</v>
      </c>
      <c r="F6" s="50" t="s">
        <v>61</v>
      </c>
      <c r="G6" s="141"/>
    </row>
    <row r="7" spans="2:7" s="51" customFormat="1" ht="16.5">
      <c r="B7" s="137" t="s">
        <v>62</v>
      </c>
      <c r="C7" s="137" t="s">
        <v>63</v>
      </c>
      <c r="D7" s="71" t="s">
        <v>64</v>
      </c>
      <c r="E7" s="72">
        <v>2</v>
      </c>
      <c r="F7" s="73">
        <v>9799.4</v>
      </c>
      <c r="G7" s="74" t="s">
        <v>65</v>
      </c>
    </row>
    <row r="8" spans="2:7" s="51" customFormat="1" ht="16.5">
      <c r="B8" s="138"/>
      <c r="C8" s="138"/>
      <c r="D8" s="156" t="s">
        <v>66</v>
      </c>
      <c r="E8" s="75">
        <v>2549</v>
      </c>
      <c r="F8" s="76">
        <v>25434.24</v>
      </c>
      <c r="G8" s="77" t="s">
        <v>69</v>
      </c>
    </row>
    <row r="9" spans="2:7" s="51" customFormat="1" ht="16.5">
      <c r="B9" s="138"/>
      <c r="C9" s="138"/>
      <c r="D9" s="157"/>
      <c r="E9" s="75">
        <v>500</v>
      </c>
      <c r="F9" s="76">
        <v>5999.5</v>
      </c>
      <c r="G9" s="77" t="s">
        <v>65</v>
      </c>
    </row>
    <row r="10" spans="2:7" s="51" customFormat="1" ht="22.5" customHeight="1">
      <c r="B10" s="138"/>
      <c r="C10" s="138"/>
      <c r="D10" s="78" t="s">
        <v>67</v>
      </c>
      <c r="E10" s="79"/>
      <c r="F10" s="80"/>
      <c r="G10" s="77"/>
    </row>
    <row r="11" spans="2:7" s="51" customFormat="1" ht="16.5">
      <c r="B11" s="138"/>
      <c r="C11" s="138"/>
      <c r="D11" s="154" t="s">
        <v>68</v>
      </c>
      <c r="E11" s="81">
        <v>7</v>
      </c>
      <c r="F11" s="76">
        <v>14912.39</v>
      </c>
      <c r="G11" s="77" t="s">
        <v>69</v>
      </c>
    </row>
    <row r="12" spans="2:7" s="51" customFormat="1" ht="17.25" thickBot="1">
      <c r="B12" s="139"/>
      <c r="C12" s="139"/>
      <c r="D12" s="155"/>
      <c r="E12" s="82">
        <v>72</v>
      </c>
      <c r="F12" s="83">
        <v>22439.55</v>
      </c>
      <c r="G12" s="91" t="s">
        <v>65</v>
      </c>
    </row>
    <row r="13" spans="2:7" s="51" customFormat="1" ht="22.5" customHeight="1">
      <c r="B13" s="137" t="s">
        <v>70</v>
      </c>
      <c r="C13" s="142" t="s">
        <v>71</v>
      </c>
      <c r="D13" s="95" t="s">
        <v>64</v>
      </c>
      <c r="E13" s="96">
        <v>0</v>
      </c>
      <c r="F13" s="97">
        <v>0</v>
      </c>
      <c r="G13" s="98">
        <v>0</v>
      </c>
    </row>
    <row r="14" spans="2:10" s="51" customFormat="1" ht="22.5" customHeight="1">
      <c r="B14" s="138"/>
      <c r="C14" s="143"/>
      <c r="D14" s="145" t="s">
        <v>66</v>
      </c>
      <c r="E14" s="99">
        <v>3285</v>
      </c>
      <c r="F14" s="100">
        <v>35370.8</v>
      </c>
      <c r="G14" s="77" t="s">
        <v>69</v>
      </c>
      <c r="J14" s="70"/>
    </row>
    <row r="15" spans="2:10" s="51" customFormat="1" ht="22.5" customHeight="1">
      <c r="B15" s="138"/>
      <c r="C15" s="143"/>
      <c r="D15" s="145"/>
      <c r="E15" s="99">
        <v>754</v>
      </c>
      <c r="F15" s="100">
        <v>85694</v>
      </c>
      <c r="G15" s="77" t="s">
        <v>65</v>
      </c>
      <c r="J15" s="70"/>
    </row>
    <row r="16" spans="2:7" s="51" customFormat="1" ht="22.5" customHeight="1">
      <c r="B16" s="138"/>
      <c r="C16" s="143"/>
      <c r="D16" s="101" t="s">
        <v>67</v>
      </c>
      <c r="E16" s="96">
        <v>0</v>
      </c>
      <c r="F16" s="97">
        <v>0</v>
      </c>
      <c r="G16" s="102">
        <v>0</v>
      </c>
    </row>
    <row r="17" spans="2:10" s="51" customFormat="1" ht="22.5" customHeight="1">
      <c r="B17" s="138"/>
      <c r="C17" s="143"/>
      <c r="D17" s="145" t="s">
        <v>68</v>
      </c>
      <c r="E17" s="103">
        <v>58</v>
      </c>
      <c r="F17" s="100">
        <v>37006.3</v>
      </c>
      <c r="G17" s="77" t="s">
        <v>69</v>
      </c>
      <c r="J17" s="70"/>
    </row>
    <row r="18" spans="2:10" s="51" customFormat="1" ht="22.5" customHeight="1" thickBot="1">
      <c r="B18" s="139"/>
      <c r="C18" s="144"/>
      <c r="D18" s="146"/>
      <c r="E18" s="104">
        <v>27</v>
      </c>
      <c r="F18" s="105">
        <v>26147.8</v>
      </c>
      <c r="G18" s="84" t="s">
        <v>65</v>
      </c>
      <c r="J18" s="70"/>
    </row>
    <row r="19" spans="2:7" s="51" customFormat="1" ht="22.5" customHeight="1">
      <c r="B19" s="134" t="s">
        <v>72</v>
      </c>
      <c r="C19" s="134" t="s">
        <v>73</v>
      </c>
      <c r="D19" s="55" t="s">
        <v>64</v>
      </c>
      <c r="E19" s="115">
        <v>0</v>
      </c>
      <c r="F19" s="116">
        <v>0</v>
      </c>
      <c r="G19" s="117">
        <v>0</v>
      </c>
    </row>
    <row r="20" spans="2:7" s="51" customFormat="1" ht="22.5" customHeight="1">
      <c r="B20" s="135"/>
      <c r="C20" s="135"/>
      <c r="D20" s="147" t="s">
        <v>66</v>
      </c>
      <c r="E20" s="118">
        <v>3658.68</v>
      </c>
      <c r="F20" s="119">
        <v>35527.22</v>
      </c>
      <c r="G20" s="112" t="s">
        <v>69</v>
      </c>
    </row>
    <row r="21" spans="2:7" s="51" customFormat="1" ht="22.5" customHeight="1">
      <c r="B21" s="135"/>
      <c r="C21" s="135"/>
      <c r="D21" s="147"/>
      <c r="E21" s="118">
        <v>153</v>
      </c>
      <c r="F21" s="119">
        <v>44228.7</v>
      </c>
      <c r="G21" s="112" t="s">
        <v>65</v>
      </c>
    </row>
    <row r="22" spans="2:7" s="51" customFormat="1" ht="22.5" customHeight="1">
      <c r="B22" s="135"/>
      <c r="C22" s="135"/>
      <c r="D22" s="57" t="s">
        <v>67</v>
      </c>
      <c r="E22" s="115">
        <v>0</v>
      </c>
      <c r="F22" s="116">
        <v>0</v>
      </c>
      <c r="G22" s="120">
        <v>0</v>
      </c>
    </row>
    <row r="23" spans="2:7" s="51" customFormat="1" ht="22.5" customHeight="1">
      <c r="B23" s="135"/>
      <c r="C23" s="135"/>
      <c r="D23" s="148" t="s">
        <v>68</v>
      </c>
      <c r="E23" s="53">
        <v>5</v>
      </c>
      <c r="F23" s="119">
        <v>23865.71</v>
      </c>
      <c r="G23" s="112" t="s">
        <v>69</v>
      </c>
    </row>
    <row r="24" spans="2:9" s="51" customFormat="1" ht="22.5" customHeight="1" thickBot="1">
      <c r="B24" s="136"/>
      <c r="C24" s="136"/>
      <c r="D24" s="149"/>
      <c r="E24" s="121">
        <f>16+97</f>
        <v>113</v>
      </c>
      <c r="F24" s="119">
        <f>102130.29+603531.08</f>
        <v>705661.37</v>
      </c>
      <c r="G24" s="113" t="s">
        <v>65</v>
      </c>
      <c r="I24" s="70"/>
    </row>
    <row r="25" spans="2:7" s="51" customFormat="1" ht="22.5" customHeight="1">
      <c r="B25" s="134" t="s">
        <v>74</v>
      </c>
      <c r="C25" s="134" t="s">
        <v>75</v>
      </c>
      <c r="D25" s="150" t="s">
        <v>64</v>
      </c>
      <c r="E25" s="56"/>
      <c r="F25" s="58"/>
      <c r="G25" s="46"/>
    </row>
    <row r="26" spans="2:7" s="51" customFormat="1" ht="22.5" customHeight="1">
      <c r="B26" s="135"/>
      <c r="C26" s="135"/>
      <c r="D26" s="151"/>
      <c r="E26" s="52"/>
      <c r="F26" s="59"/>
      <c r="G26" s="47"/>
    </row>
    <row r="27" spans="2:7" s="51" customFormat="1" ht="22.5" customHeight="1">
      <c r="B27" s="135"/>
      <c r="C27" s="135"/>
      <c r="D27" s="152" t="s">
        <v>66</v>
      </c>
      <c r="E27" s="52"/>
      <c r="F27" s="59"/>
      <c r="G27" s="47"/>
    </row>
    <row r="28" spans="2:7" s="51" customFormat="1" ht="22.5" customHeight="1">
      <c r="B28" s="135"/>
      <c r="C28" s="135"/>
      <c r="D28" s="151"/>
      <c r="E28" s="52"/>
      <c r="F28" s="59"/>
      <c r="G28" s="47"/>
    </row>
    <row r="29" spans="2:7" ht="22.5" customHeight="1">
      <c r="B29" s="135"/>
      <c r="C29" s="135"/>
      <c r="D29" s="60" t="s">
        <v>67</v>
      </c>
      <c r="E29" s="54"/>
      <c r="F29" s="61"/>
      <c r="G29" s="47"/>
    </row>
    <row r="30" spans="2:7" ht="22.5" customHeight="1">
      <c r="B30" s="135"/>
      <c r="C30" s="135"/>
      <c r="D30" s="152" t="s">
        <v>68</v>
      </c>
      <c r="E30" s="62"/>
      <c r="F30" s="63"/>
      <c r="G30" s="47"/>
    </row>
    <row r="31" spans="2:7" ht="22.5" customHeight="1" thickBot="1">
      <c r="B31" s="136"/>
      <c r="C31" s="136"/>
      <c r="D31" s="153"/>
      <c r="E31" s="64"/>
      <c r="F31" s="65"/>
      <c r="G31" s="48"/>
    </row>
    <row r="32" ht="22.5" customHeight="1"/>
  </sheetData>
  <sheetProtection/>
  <mergeCells count="24">
    <mergeCell ref="D25:D26"/>
    <mergeCell ref="D27:D28"/>
    <mergeCell ref="D30:D31"/>
    <mergeCell ref="C19:C24"/>
    <mergeCell ref="E5:F5"/>
    <mergeCell ref="G5:G6"/>
    <mergeCell ref="D11:D12"/>
    <mergeCell ref="D8:D9"/>
    <mergeCell ref="B13:B18"/>
    <mergeCell ref="C13:C18"/>
    <mergeCell ref="D14:D15"/>
    <mergeCell ref="D17:D18"/>
    <mergeCell ref="D20:D21"/>
    <mergeCell ref="D23:D24"/>
    <mergeCell ref="B25:B31"/>
    <mergeCell ref="C25:C31"/>
    <mergeCell ref="B7:B12"/>
    <mergeCell ref="C7:C12"/>
    <mergeCell ref="B2:G2"/>
    <mergeCell ref="B3:G3"/>
    <mergeCell ref="B5:B6"/>
    <mergeCell ref="C5:C6"/>
    <mergeCell ref="D5:D6"/>
    <mergeCell ref="B19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workbookViewId="0" topLeftCell="A1">
      <selection activeCell="A8" sqref="A8:IV9"/>
    </sheetView>
  </sheetViews>
  <sheetFormatPr defaultColWidth="9.140625" defaultRowHeight="15"/>
  <cols>
    <col min="1" max="1" width="2.8515625" style="21" customWidth="1"/>
    <col min="2" max="2" width="5.57421875" style="21" customWidth="1"/>
    <col min="3" max="3" width="16.28125" style="21" customWidth="1"/>
    <col min="4" max="4" width="24.00390625" style="21" customWidth="1"/>
    <col min="5" max="5" width="19.140625" style="21" customWidth="1"/>
    <col min="6" max="6" width="17.00390625" style="21" customWidth="1"/>
    <col min="7" max="7" width="17.8515625" style="21" customWidth="1"/>
    <col min="8" max="8" width="24.421875" style="21" customWidth="1"/>
    <col min="9" max="9" width="20.57421875" style="21" customWidth="1"/>
    <col min="10" max="10" width="20.140625" style="21" customWidth="1"/>
    <col min="11" max="11" width="15.421875" style="21" customWidth="1"/>
    <col min="12" max="12" width="21.140625" style="21" customWidth="1"/>
    <col min="13" max="13" width="26.140625" style="35" customWidth="1"/>
    <col min="14" max="14" width="9.140625" style="21" customWidth="1"/>
    <col min="15" max="16384" width="9.140625" style="21" customWidth="1"/>
  </cols>
  <sheetData>
    <row r="1" spans="1:13" s="20" customFormat="1" ht="16.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76</v>
      </c>
    </row>
    <row r="2" spans="1:13" s="20" customFormat="1" ht="16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0" customFormat="1" ht="21.75" customHeight="1">
      <c r="A3" s="18"/>
      <c r="B3" s="163" t="s">
        <v>120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s="20" customFormat="1" ht="16.5">
      <c r="A4" s="18"/>
      <c r="B4" s="126" t="s">
        <v>42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s="20" customFormat="1" ht="16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4" ht="87.75" customHeight="1">
      <c r="B6" s="158" t="s">
        <v>1</v>
      </c>
      <c r="C6" s="158" t="s">
        <v>56</v>
      </c>
      <c r="D6" s="158" t="s">
        <v>77</v>
      </c>
      <c r="E6" s="158" t="s">
        <v>78</v>
      </c>
      <c r="F6" s="158" t="s">
        <v>79</v>
      </c>
      <c r="G6" s="158" t="s">
        <v>80</v>
      </c>
      <c r="H6" s="158" t="s">
        <v>47</v>
      </c>
      <c r="I6" s="158"/>
      <c r="J6" s="158" t="s">
        <v>81</v>
      </c>
      <c r="K6" s="158" t="s">
        <v>82</v>
      </c>
      <c r="L6" s="158" t="s">
        <v>83</v>
      </c>
      <c r="M6" s="69" t="s">
        <v>84</v>
      </c>
      <c r="N6" s="22"/>
    </row>
    <row r="7" spans="2:14" ht="26.25" customHeight="1">
      <c r="B7" s="158"/>
      <c r="C7" s="158"/>
      <c r="D7" s="158"/>
      <c r="E7" s="158"/>
      <c r="F7" s="158"/>
      <c r="G7" s="158"/>
      <c r="H7" s="23" t="s">
        <v>51</v>
      </c>
      <c r="I7" s="23" t="s">
        <v>52</v>
      </c>
      <c r="J7" s="158"/>
      <c r="K7" s="158"/>
      <c r="L7" s="158"/>
      <c r="M7" s="23" t="s">
        <v>85</v>
      </c>
      <c r="N7" s="22"/>
    </row>
    <row r="8" spans="2:14" s="24" customFormat="1" ht="15.75">
      <c r="B8" s="25"/>
      <c r="C8" s="26"/>
      <c r="D8" s="26"/>
      <c r="E8" s="26"/>
      <c r="F8" s="26"/>
      <c r="G8" s="26"/>
      <c r="H8" s="25"/>
      <c r="I8" s="27"/>
      <c r="J8" s="27"/>
      <c r="K8" s="28"/>
      <c r="L8" s="29"/>
      <c r="M8" s="29"/>
      <c r="N8" s="30"/>
    </row>
    <row r="9" spans="2:14" s="24" customFormat="1" ht="15.75">
      <c r="B9" s="25"/>
      <c r="C9" s="26"/>
      <c r="D9" s="26"/>
      <c r="E9" s="26"/>
      <c r="F9" s="26"/>
      <c r="G9" s="26"/>
      <c r="H9" s="25"/>
      <c r="I9" s="27"/>
      <c r="J9" s="27"/>
      <c r="K9" s="28"/>
      <c r="L9" s="29"/>
      <c r="M9" s="29"/>
      <c r="N9" s="30"/>
    </row>
    <row r="10" spans="2:14" s="24" customFormat="1" ht="15.75" hidden="1">
      <c r="B10" s="25">
        <v>3</v>
      </c>
      <c r="C10" s="26"/>
      <c r="D10" s="26"/>
      <c r="E10" s="26"/>
      <c r="F10" s="26"/>
      <c r="G10" s="26"/>
      <c r="H10" s="25"/>
      <c r="I10" s="27"/>
      <c r="J10" s="27"/>
      <c r="K10" s="28"/>
      <c r="L10" s="29"/>
      <c r="M10" s="29">
        <f aca="true" t="shared" si="0" ref="M10:M16">+L10*K10/1000</f>
        <v>0</v>
      </c>
      <c r="N10" s="30"/>
    </row>
    <row r="11" spans="2:14" ht="15.75" hidden="1">
      <c r="B11" s="25">
        <v>4</v>
      </c>
      <c r="C11" s="26"/>
      <c r="D11" s="26"/>
      <c r="E11" s="26"/>
      <c r="F11" s="26"/>
      <c r="G11" s="26"/>
      <c r="H11" s="25"/>
      <c r="I11" s="27"/>
      <c r="J11" s="27"/>
      <c r="K11" s="28"/>
      <c r="L11" s="29"/>
      <c r="M11" s="29">
        <f t="shared" si="0"/>
        <v>0</v>
      </c>
      <c r="N11" s="22"/>
    </row>
    <row r="12" spans="2:14" ht="15.75" hidden="1">
      <c r="B12" s="25">
        <v>5</v>
      </c>
      <c r="C12" s="26"/>
      <c r="D12" s="26"/>
      <c r="E12" s="26"/>
      <c r="F12" s="26"/>
      <c r="G12" s="26"/>
      <c r="H12" s="25"/>
      <c r="I12" s="27"/>
      <c r="J12" s="27"/>
      <c r="K12" s="28"/>
      <c r="L12" s="29"/>
      <c r="M12" s="29">
        <f t="shared" si="0"/>
        <v>0</v>
      </c>
      <c r="N12" s="22"/>
    </row>
    <row r="13" spans="2:14" ht="15.75" hidden="1">
      <c r="B13" s="25">
        <v>6</v>
      </c>
      <c r="C13" s="26"/>
      <c r="D13" s="26"/>
      <c r="E13" s="26"/>
      <c r="F13" s="26"/>
      <c r="G13" s="26"/>
      <c r="H13" s="25"/>
      <c r="I13" s="27"/>
      <c r="J13" s="27"/>
      <c r="K13" s="28"/>
      <c r="L13" s="29"/>
      <c r="M13" s="29">
        <f t="shared" si="0"/>
        <v>0</v>
      </c>
      <c r="N13" s="22"/>
    </row>
    <row r="14" spans="2:14" ht="15.75" hidden="1">
      <c r="B14" s="25">
        <v>7</v>
      </c>
      <c r="C14" s="26"/>
      <c r="D14" s="26"/>
      <c r="E14" s="26"/>
      <c r="F14" s="26"/>
      <c r="G14" s="26"/>
      <c r="H14" s="25"/>
      <c r="I14" s="27"/>
      <c r="J14" s="27"/>
      <c r="K14" s="28"/>
      <c r="L14" s="29"/>
      <c r="M14" s="29">
        <f t="shared" si="0"/>
        <v>0</v>
      </c>
      <c r="N14" s="22"/>
    </row>
    <row r="15" spans="2:14" ht="15.75" hidden="1">
      <c r="B15" s="25">
        <v>8</v>
      </c>
      <c r="C15" s="26"/>
      <c r="D15" s="26"/>
      <c r="E15" s="26"/>
      <c r="F15" s="26"/>
      <c r="G15" s="26"/>
      <c r="H15" s="25"/>
      <c r="I15" s="27"/>
      <c r="J15" s="27"/>
      <c r="K15" s="28"/>
      <c r="L15" s="29"/>
      <c r="M15" s="29">
        <f t="shared" si="0"/>
        <v>0</v>
      </c>
      <c r="N15" s="22"/>
    </row>
    <row r="16" spans="2:14" ht="15.75" hidden="1">
      <c r="B16" s="25">
        <v>9</v>
      </c>
      <c r="C16" s="26"/>
      <c r="D16" s="26"/>
      <c r="E16" s="26"/>
      <c r="F16" s="26"/>
      <c r="G16" s="26"/>
      <c r="H16" s="25"/>
      <c r="I16" s="27"/>
      <c r="J16" s="27"/>
      <c r="K16" s="28"/>
      <c r="L16" s="29"/>
      <c r="M16" s="29">
        <f t="shared" si="0"/>
        <v>0</v>
      </c>
      <c r="N16" s="22"/>
    </row>
    <row r="17" spans="2:13" s="31" customFormat="1" ht="22.5" customHeight="1">
      <c r="B17" s="159" t="s">
        <v>86</v>
      </c>
      <c r="C17" s="160"/>
      <c r="D17" s="160"/>
      <c r="E17" s="160"/>
      <c r="F17" s="160"/>
      <c r="G17" s="160"/>
      <c r="H17" s="160"/>
      <c r="I17" s="160"/>
      <c r="J17" s="161"/>
      <c r="K17" s="32">
        <f>SUM(K8:K16)</f>
        <v>0</v>
      </c>
      <c r="L17" s="33">
        <f>SUM(L8:L16)</f>
        <v>0</v>
      </c>
      <c r="M17" s="33">
        <f>SUM(M8:M16)</f>
        <v>0</v>
      </c>
    </row>
    <row r="18" ht="15">
      <c r="L18" s="34"/>
    </row>
    <row r="19" spans="2:13" ht="29.25" customHeight="1">
      <c r="B19" s="162" t="s">
        <v>87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</row>
    <row r="20" ht="15">
      <c r="L20" s="36"/>
    </row>
    <row r="21" spans="12:13" ht="15">
      <c r="L21" s="36"/>
      <c r="M21" s="37"/>
    </row>
    <row r="22" ht="15">
      <c r="L22" s="34"/>
    </row>
    <row r="23" ht="15">
      <c r="L23" s="34"/>
    </row>
    <row r="25" ht="15">
      <c r="L25" s="34"/>
    </row>
    <row r="26" ht="15">
      <c r="L26" s="34"/>
    </row>
  </sheetData>
  <sheetProtection/>
  <mergeCells count="14">
    <mergeCell ref="F6:F7"/>
    <mergeCell ref="G6:G7"/>
    <mergeCell ref="H6:I6"/>
    <mergeCell ref="J6:J7"/>
    <mergeCell ref="K6:K7"/>
    <mergeCell ref="L6:L7"/>
    <mergeCell ref="B17:J17"/>
    <mergeCell ref="B19:M19"/>
    <mergeCell ref="B3:M3"/>
    <mergeCell ref="B4:M4"/>
    <mergeCell ref="B6:B7"/>
    <mergeCell ref="C6:C7"/>
    <mergeCell ref="D6:D7"/>
    <mergeCell ref="E6:E7"/>
  </mergeCells>
  <printOptions/>
  <pageMargins left="0.11811023622047245" right="0.31496062992125984" top="0.15748031496062992" bottom="0.35433070866141736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workbookViewId="0" topLeftCell="A1">
      <pane ySplit="7" topLeftCell="A8" activePane="bottomLeft" state="frozen"/>
      <selection pane="topLeft" activeCell="I47" sqref="I47"/>
      <selection pane="bottomLeft" activeCell="L6" sqref="L6:L7"/>
    </sheetView>
  </sheetViews>
  <sheetFormatPr defaultColWidth="9.140625" defaultRowHeight="15"/>
  <cols>
    <col min="1" max="1" width="2.28125" style="21" customWidth="1"/>
    <col min="2" max="2" width="5.421875" style="24" customWidth="1"/>
    <col min="3" max="3" width="11.28125" style="21" customWidth="1"/>
    <col min="4" max="4" width="29.57421875" style="21" customWidth="1"/>
    <col min="5" max="5" width="21.140625" style="35" customWidth="1"/>
    <col min="6" max="6" width="22.00390625" style="35" customWidth="1"/>
    <col min="7" max="7" width="17.140625" style="21" customWidth="1"/>
    <col min="8" max="8" width="26.00390625" style="21" customWidth="1"/>
    <col min="9" max="9" width="17.8515625" style="21" customWidth="1"/>
    <col min="10" max="10" width="17.7109375" style="21" customWidth="1"/>
    <col min="11" max="11" width="15.7109375" style="21" customWidth="1"/>
    <col min="12" max="12" width="18.7109375" style="21" customWidth="1"/>
    <col min="13" max="13" width="21.00390625" style="35" customWidth="1"/>
    <col min="14" max="14" width="9.140625" style="21" customWidth="1"/>
    <col min="15" max="15" width="11.00390625" style="21" bestFit="1" customWidth="1"/>
    <col min="16" max="16384" width="9.140625" style="21" customWidth="1"/>
  </cols>
  <sheetData>
    <row r="1" spans="1:13" s="20" customFormat="1" ht="16.5">
      <c r="A1" s="18"/>
      <c r="B1" s="18"/>
      <c r="C1" s="18"/>
      <c r="D1" s="18"/>
      <c r="E1" s="38"/>
      <c r="F1" s="38"/>
      <c r="G1" s="18"/>
      <c r="H1" s="18"/>
      <c r="I1" s="18"/>
      <c r="J1" s="18"/>
      <c r="K1" s="18"/>
      <c r="L1" s="18"/>
      <c r="M1" s="19" t="s">
        <v>88</v>
      </c>
    </row>
    <row r="2" spans="1:13" s="20" customFormat="1" ht="16.5">
      <c r="A2" s="18"/>
      <c r="B2" s="18"/>
      <c r="C2" s="18"/>
      <c r="D2" s="18"/>
      <c r="E2" s="38"/>
      <c r="F2" s="38"/>
      <c r="G2" s="18"/>
      <c r="H2" s="18"/>
      <c r="I2" s="18"/>
      <c r="J2" s="18"/>
      <c r="K2" s="18"/>
      <c r="L2" s="18"/>
      <c r="M2" s="18"/>
    </row>
    <row r="3" spans="1:13" s="20" customFormat="1" ht="34.5" customHeight="1">
      <c r="A3" s="18"/>
      <c r="B3" s="140" t="s">
        <v>121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s="20" customFormat="1" ht="16.5">
      <c r="A4" s="18"/>
      <c r="B4" s="126" t="s">
        <v>42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s="20" customFormat="1" ht="16.5">
      <c r="A5" s="18"/>
      <c r="B5" s="18"/>
      <c r="C5" s="18"/>
      <c r="D5" s="18"/>
      <c r="E5" s="38"/>
      <c r="F5" s="38"/>
      <c r="G5" s="18"/>
      <c r="H5" s="18"/>
      <c r="I5" s="18"/>
      <c r="J5" s="18"/>
      <c r="K5" s="18"/>
      <c r="L5" s="18"/>
      <c r="M5" s="18"/>
    </row>
    <row r="6" spans="2:13" ht="87" customHeight="1">
      <c r="B6" s="158" t="s">
        <v>1</v>
      </c>
      <c r="C6" s="158" t="s">
        <v>56</v>
      </c>
      <c r="D6" s="158" t="s">
        <v>77</v>
      </c>
      <c r="E6" s="158" t="s">
        <v>78</v>
      </c>
      <c r="F6" s="158" t="s">
        <v>79</v>
      </c>
      <c r="G6" s="158" t="s">
        <v>80</v>
      </c>
      <c r="H6" s="158" t="s">
        <v>47</v>
      </c>
      <c r="I6" s="158"/>
      <c r="J6" s="158" t="s">
        <v>81</v>
      </c>
      <c r="K6" s="158" t="s">
        <v>82</v>
      </c>
      <c r="L6" s="158" t="s">
        <v>83</v>
      </c>
      <c r="M6" s="114" t="s">
        <v>84</v>
      </c>
    </row>
    <row r="7" spans="2:13" ht="25.5" customHeight="1">
      <c r="B7" s="158"/>
      <c r="C7" s="158"/>
      <c r="D7" s="158"/>
      <c r="E7" s="158"/>
      <c r="F7" s="158"/>
      <c r="G7" s="158"/>
      <c r="H7" s="23" t="s">
        <v>51</v>
      </c>
      <c r="I7" s="23" t="s">
        <v>52</v>
      </c>
      <c r="J7" s="158"/>
      <c r="K7" s="158"/>
      <c r="L7" s="158"/>
      <c r="M7" s="23" t="s">
        <v>85</v>
      </c>
    </row>
    <row r="8" spans="2:15" ht="60">
      <c r="B8" s="26">
        <v>1</v>
      </c>
      <c r="C8" s="26" t="s">
        <v>73</v>
      </c>
      <c r="D8" s="26" t="s">
        <v>126</v>
      </c>
      <c r="E8" s="26" t="s">
        <v>69</v>
      </c>
      <c r="F8" s="26" t="s">
        <v>132</v>
      </c>
      <c r="G8" s="26" t="s">
        <v>128</v>
      </c>
      <c r="H8" s="25" t="s">
        <v>124</v>
      </c>
      <c r="I8" s="42">
        <v>300970850</v>
      </c>
      <c r="J8" s="42" t="s">
        <v>125</v>
      </c>
      <c r="K8" s="110">
        <v>2644.68</v>
      </c>
      <c r="L8" s="29">
        <v>7563.04</v>
      </c>
      <c r="M8" s="111">
        <f aca="true" t="shared" si="0" ref="M8:M29">+L8*K8/1000</f>
        <v>20001.8206272</v>
      </c>
      <c r="O8" s="34"/>
    </row>
    <row r="9" spans="2:13" ht="15">
      <c r="B9" s="170">
        <v>2</v>
      </c>
      <c r="C9" s="170" t="s">
        <v>73</v>
      </c>
      <c r="D9" s="170" t="s">
        <v>178</v>
      </c>
      <c r="E9" s="170" t="s">
        <v>65</v>
      </c>
      <c r="F9" s="170" t="s">
        <v>167</v>
      </c>
      <c r="G9" s="170" t="s">
        <v>177</v>
      </c>
      <c r="H9" s="167" t="s">
        <v>176</v>
      </c>
      <c r="I9" s="164">
        <v>308120160</v>
      </c>
      <c r="J9" s="42" t="s">
        <v>131</v>
      </c>
      <c r="K9" s="68">
        <v>1</v>
      </c>
      <c r="L9" s="29">
        <v>100000</v>
      </c>
      <c r="M9" s="29">
        <f t="shared" si="0"/>
        <v>100</v>
      </c>
    </row>
    <row r="10" spans="2:13" ht="15">
      <c r="B10" s="171"/>
      <c r="C10" s="171"/>
      <c r="D10" s="171"/>
      <c r="E10" s="171"/>
      <c r="F10" s="171"/>
      <c r="G10" s="171"/>
      <c r="H10" s="168"/>
      <c r="I10" s="165"/>
      <c r="J10" s="42" t="s">
        <v>131</v>
      </c>
      <c r="K10" s="68">
        <v>1</v>
      </c>
      <c r="L10" s="29">
        <v>3500000</v>
      </c>
      <c r="M10" s="29">
        <f t="shared" si="0"/>
        <v>3500</v>
      </c>
    </row>
    <row r="11" spans="2:13" ht="15">
      <c r="B11" s="171"/>
      <c r="C11" s="171"/>
      <c r="D11" s="171"/>
      <c r="E11" s="171"/>
      <c r="F11" s="171"/>
      <c r="G11" s="171"/>
      <c r="H11" s="168"/>
      <c r="I11" s="165"/>
      <c r="J11" s="42" t="s">
        <v>131</v>
      </c>
      <c r="K11" s="68">
        <v>7</v>
      </c>
      <c r="L11" s="29">
        <v>13930000</v>
      </c>
      <c r="M11" s="29">
        <f t="shared" si="0"/>
        <v>97510</v>
      </c>
    </row>
    <row r="12" spans="2:13" ht="15">
      <c r="B12" s="172"/>
      <c r="C12" s="172"/>
      <c r="D12" s="172"/>
      <c r="E12" s="172"/>
      <c r="F12" s="172"/>
      <c r="G12" s="172"/>
      <c r="H12" s="169"/>
      <c r="I12" s="166"/>
      <c r="J12" s="42" t="s">
        <v>131</v>
      </c>
      <c r="K12" s="68">
        <v>7</v>
      </c>
      <c r="L12" s="29">
        <v>160000</v>
      </c>
      <c r="M12" s="29">
        <f t="shared" si="0"/>
        <v>1120</v>
      </c>
    </row>
    <row r="13" spans="2:13" ht="60">
      <c r="B13" s="109">
        <v>3</v>
      </c>
      <c r="C13" s="26" t="s">
        <v>73</v>
      </c>
      <c r="D13" s="26" t="s">
        <v>145</v>
      </c>
      <c r="E13" s="26" t="s">
        <v>69</v>
      </c>
      <c r="F13" s="26" t="s">
        <v>149</v>
      </c>
      <c r="G13" s="26" t="s">
        <v>144</v>
      </c>
      <c r="H13" s="25" t="s">
        <v>143</v>
      </c>
      <c r="I13" s="42">
        <v>201042345</v>
      </c>
      <c r="J13" s="42" t="s">
        <v>127</v>
      </c>
      <c r="K13" s="68">
        <v>1</v>
      </c>
      <c r="L13" s="29">
        <v>1198000</v>
      </c>
      <c r="M13" s="29">
        <f t="shared" si="0"/>
        <v>1198</v>
      </c>
    </row>
    <row r="14" spans="2:13" ht="45">
      <c r="B14" s="109">
        <v>4</v>
      </c>
      <c r="C14" s="26" t="s">
        <v>73</v>
      </c>
      <c r="D14" s="26" t="s">
        <v>148</v>
      </c>
      <c r="E14" s="26" t="s">
        <v>69</v>
      </c>
      <c r="F14" s="26" t="s">
        <v>122</v>
      </c>
      <c r="G14" s="26" t="s">
        <v>147</v>
      </c>
      <c r="H14" s="25" t="s">
        <v>146</v>
      </c>
      <c r="I14" s="42">
        <v>202970267</v>
      </c>
      <c r="J14" s="42" t="s">
        <v>127</v>
      </c>
      <c r="K14" s="68">
        <v>1</v>
      </c>
      <c r="L14" s="29">
        <v>3735000</v>
      </c>
      <c r="M14" s="29">
        <f t="shared" si="0"/>
        <v>3735</v>
      </c>
    </row>
    <row r="15" spans="2:13" ht="45">
      <c r="B15" s="109">
        <v>5</v>
      </c>
      <c r="C15" s="26" t="s">
        <v>73</v>
      </c>
      <c r="D15" s="26" t="s">
        <v>175</v>
      </c>
      <c r="E15" s="26" t="s">
        <v>65</v>
      </c>
      <c r="F15" s="26" t="s">
        <v>122</v>
      </c>
      <c r="G15" s="26" t="s">
        <v>174</v>
      </c>
      <c r="H15" s="25" t="s">
        <v>173</v>
      </c>
      <c r="I15" s="42">
        <v>308921042</v>
      </c>
      <c r="J15" s="42" t="s">
        <v>131</v>
      </c>
      <c r="K15" s="68">
        <v>1</v>
      </c>
      <c r="L15" s="29">
        <v>7800000</v>
      </c>
      <c r="M15" s="29">
        <f t="shared" si="0"/>
        <v>7800</v>
      </c>
    </row>
    <row r="16" spans="2:13" ht="45">
      <c r="B16" s="109">
        <v>6</v>
      </c>
      <c r="C16" s="26" t="s">
        <v>73</v>
      </c>
      <c r="D16" s="26" t="s">
        <v>152</v>
      </c>
      <c r="E16" s="26" t="s">
        <v>69</v>
      </c>
      <c r="F16" s="26" t="s">
        <v>122</v>
      </c>
      <c r="G16" s="26" t="s">
        <v>151</v>
      </c>
      <c r="H16" s="25" t="s">
        <v>150</v>
      </c>
      <c r="I16" s="42">
        <v>308946944</v>
      </c>
      <c r="J16" s="42" t="s">
        <v>127</v>
      </c>
      <c r="K16" s="68">
        <v>3</v>
      </c>
      <c r="L16" s="29">
        <v>61500</v>
      </c>
      <c r="M16" s="29">
        <f t="shared" si="0"/>
        <v>184.5</v>
      </c>
    </row>
    <row r="17" spans="2:13" ht="60">
      <c r="B17" s="109">
        <v>7</v>
      </c>
      <c r="C17" s="26" t="s">
        <v>73</v>
      </c>
      <c r="D17" s="26" t="s">
        <v>130</v>
      </c>
      <c r="E17" s="26" t="s">
        <v>69</v>
      </c>
      <c r="F17" s="26" t="s">
        <v>123</v>
      </c>
      <c r="G17" s="26" t="s">
        <v>153</v>
      </c>
      <c r="H17" s="25" t="s">
        <v>129</v>
      </c>
      <c r="I17" s="42">
        <v>31211850210015</v>
      </c>
      <c r="J17" s="29" t="s">
        <v>131</v>
      </c>
      <c r="K17" s="68">
        <v>1</v>
      </c>
      <c r="L17" s="29">
        <v>3000000</v>
      </c>
      <c r="M17" s="29">
        <f t="shared" si="0"/>
        <v>3000</v>
      </c>
    </row>
    <row r="18" spans="2:13" ht="45">
      <c r="B18" s="109">
        <v>8</v>
      </c>
      <c r="C18" s="26" t="s">
        <v>73</v>
      </c>
      <c r="D18" s="26" t="s">
        <v>156</v>
      </c>
      <c r="E18" s="26" t="s">
        <v>69</v>
      </c>
      <c r="F18" s="26" t="s">
        <v>122</v>
      </c>
      <c r="G18" s="26" t="s">
        <v>155</v>
      </c>
      <c r="H18" s="25" t="s">
        <v>154</v>
      </c>
      <c r="I18" s="42">
        <v>308522776</v>
      </c>
      <c r="J18" s="29" t="s">
        <v>127</v>
      </c>
      <c r="K18" s="68">
        <v>2</v>
      </c>
      <c r="L18" s="29">
        <v>350000</v>
      </c>
      <c r="M18" s="29">
        <f t="shared" si="0"/>
        <v>700</v>
      </c>
    </row>
    <row r="19" spans="2:13" ht="47.25">
      <c r="B19" s="109">
        <v>9</v>
      </c>
      <c r="C19" s="26" t="s">
        <v>73</v>
      </c>
      <c r="D19" s="26" t="s">
        <v>181</v>
      </c>
      <c r="E19" s="26" t="s">
        <v>65</v>
      </c>
      <c r="F19" s="26" t="s">
        <v>123</v>
      </c>
      <c r="G19" s="26" t="s">
        <v>180</v>
      </c>
      <c r="H19" s="25" t="s">
        <v>179</v>
      </c>
      <c r="I19" s="42">
        <v>306612737</v>
      </c>
      <c r="J19" s="42" t="s">
        <v>127</v>
      </c>
      <c r="K19" s="68">
        <v>20</v>
      </c>
      <c r="L19" s="29">
        <v>243664.3</v>
      </c>
      <c r="M19" s="29">
        <f t="shared" si="0"/>
        <v>4873.286</v>
      </c>
    </row>
    <row r="20" spans="2:13" ht="47.25">
      <c r="B20" s="109">
        <v>10</v>
      </c>
      <c r="C20" s="26" t="s">
        <v>73</v>
      </c>
      <c r="D20" s="26" t="s">
        <v>182</v>
      </c>
      <c r="E20" s="26" t="s">
        <v>65</v>
      </c>
      <c r="F20" s="26" t="s">
        <v>123</v>
      </c>
      <c r="G20" s="26" t="s">
        <v>183</v>
      </c>
      <c r="H20" s="25" t="s">
        <v>179</v>
      </c>
      <c r="I20" s="42">
        <v>306612737</v>
      </c>
      <c r="J20" s="42" t="s">
        <v>127</v>
      </c>
      <c r="K20" s="68">
        <v>20</v>
      </c>
      <c r="L20" s="29">
        <v>491445.6</v>
      </c>
      <c r="M20" s="29">
        <f t="shared" si="0"/>
        <v>9828.912</v>
      </c>
    </row>
    <row r="21" spans="2:13" ht="45">
      <c r="B21" s="109">
        <v>11</v>
      </c>
      <c r="C21" s="108" t="s">
        <v>73</v>
      </c>
      <c r="D21" s="108" t="s">
        <v>159</v>
      </c>
      <c r="E21" s="108" t="s">
        <v>69</v>
      </c>
      <c r="F21" s="108" t="s">
        <v>122</v>
      </c>
      <c r="G21" s="108" t="s">
        <v>158</v>
      </c>
      <c r="H21" s="106" t="s">
        <v>157</v>
      </c>
      <c r="I21" s="107">
        <v>306590995</v>
      </c>
      <c r="J21" s="29" t="s">
        <v>127</v>
      </c>
      <c r="K21" s="68">
        <v>50</v>
      </c>
      <c r="L21" s="29">
        <v>2998</v>
      </c>
      <c r="M21" s="29">
        <f t="shared" si="0"/>
        <v>149.9</v>
      </c>
    </row>
    <row r="22" spans="2:13" ht="45">
      <c r="B22" s="109">
        <v>12</v>
      </c>
      <c r="C22" s="26" t="s">
        <v>73</v>
      </c>
      <c r="D22" s="26" t="s">
        <v>185</v>
      </c>
      <c r="E22" s="26" t="s">
        <v>65</v>
      </c>
      <c r="F22" s="108" t="s">
        <v>122</v>
      </c>
      <c r="G22" s="26" t="s">
        <v>186</v>
      </c>
      <c r="H22" s="25" t="s">
        <v>184</v>
      </c>
      <c r="I22" s="42">
        <v>308330518</v>
      </c>
      <c r="J22" s="42" t="s">
        <v>127</v>
      </c>
      <c r="K22" s="68">
        <v>2</v>
      </c>
      <c r="L22" s="29">
        <v>1790000</v>
      </c>
      <c r="M22" s="29">
        <f t="shared" si="0"/>
        <v>3580</v>
      </c>
    </row>
    <row r="23" spans="2:13" ht="45">
      <c r="B23" s="109">
        <v>13</v>
      </c>
      <c r="C23" s="26" t="s">
        <v>73</v>
      </c>
      <c r="D23" s="26" t="s">
        <v>189</v>
      </c>
      <c r="E23" s="26" t="s">
        <v>65</v>
      </c>
      <c r="F23" s="108" t="s">
        <v>122</v>
      </c>
      <c r="G23" s="26" t="s">
        <v>188</v>
      </c>
      <c r="H23" s="25" t="s">
        <v>187</v>
      </c>
      <c r="I23" s="42">
        <v>306546099</v>
      </c>
      <c r="J23" s="42" t="s">
        <v>127</v>
      </c>
      <c r="K23" s="68">
        <v>1</v>
      </c>
      <c r="L23" s="29">
        <v>1039000</v>
      </c>
      <c r="M23" s="29">
        <f t="shared" si="0"/>
        <v>1039</v>
      </c>
    </row>
    <row r="24" spans="2:13" ht="45">
      <c r="B24" s="109">
        <v>14</v>
      </c>
      <c r="C24" s="26" t="s">
        <v>73</v>
      </c>
      <c r="D24" s="26" t="s">
        <v>192</v>
      </c>
      <c r="E24" s="26" t="s">
        <v>65</v>
      </c>
      <c r="F24" s="108" t="s">
        <v>122</v>
      </c>
      <c r="G24" s="26" t="s">
        <v>191</v>
      </c>
      <c r="H24" s="25" t="s">
        <v>190</v>
      </c>
      <c r="I24" s="42">
        <v>308480316</v>
      </c>
      <c r="J24" s="42" t="s">
        <v>127</v>
      </c>
      <c r="K24" s="68">
        <v>1</v>
      </c>
      <c r="L24" s="29">
        <v>1084000</v>
      </c>
      <c r="M24" s="29">
        <f t="shared" si="0"/>
        <v>1084</v>
      </c>
    </row>
    <row r="25" spans="2:13" ht="45">
      <c r="B25" s="109">
        <v>15</v>
      </c>
      <c r="C25" s="26" t="s">
        <v>73</v>
      </c>
      <c r="D25" s="26" t="s">
        <v>194</v>
      </c>
      <c r="E25" s="26" t="s">
        <v>65</v>
      </c>
      <c r="F25" s="108" t="s">
        <v>122</v>
      </c>
      <c r="G25" s="26" t="s">
        <v>193</v>
      </c>
      <c r="H25" s="25" t="s">
        <v>184</v>
      </c>
      <c r="I25" s="42">
        <v>308330518</v>
      </c>
      <c r="J25" s="42" t="s">
        <v>127</v>
      </c>
      <c r="K25" s="68">
        <v>1</v>
      </c>
      <c r="L25" s="29">
        <v>530000</v>
      </c>
      <c r="M25" s="29">
        <f t="shared" si="0"/>
        <v>530</v>
      </c>
    </row>
    <row r="26" spans="2:13" ht="45">
      <c r="B26" s="109">
        <v>16</v>
      </c>
      <c r="C26" s="26" t="s">
        <v>73</v>
      </c>
      <c r="D26" s="26" t="s">
        <v>197</v>
      </c>
      <c r="E26" s="26" t="s">
        <v>65</v>
      </c>
      <c r="F26" s="108" t="s">
        <v>122</v>
      </c>
      <c r="G26" s="26" t="s">
        <v>195</v>
      </c>
      <c r="H26" s="25" t="s">
        <v>196</v>
      </c>
      <c r="I26" s="42">
        <v>309559530</v>
      </c>
      <c r="J26" s="42" t="s">
        <v>131</v>
      </c>
      <c r="K26" s="68">
        <v>1</v>
      </c>
      <c r="L26" s="29">
        <v>6200000</v>
      </c>
      <c r="M26" s="29">
        <f t="shared" si="0"/>
        <v>6200</v>
      </c>
    </row>
    <row r="27" spans="2:13" ht="45">
      <c r="B27" s="109">
        <v>17</v>
      </c>
      <c r="C27" s="26" t="s">
        <v>73</v>
      </c>
      <c r="D27" s="26" t="s">
        <v>201</v>
      </c>
      <c r="E27" s="26" t="s">
        <v>65</v>
      </c>
      <c r="F27" s="108" t="s">
        <v>122</v>
      </c>
      <c r="G27" s="26" t="s">
        <v>200</v>
      </c>
      <c r="H27" s="25" t="s">
        <v>199</v>
      </c>
      <c r="I27" s="42">
        <v>308617070</v>
      </c>
      <c r="J27" s="42" t="s">
        <v>127</v>
      </c>
      <c r="K27" s="68">
        <v>1</v>
      </c>
      <c r="L27" s="29">
        <v>2800000</v>
      </c>
      <c r="M27" s="29">
        <f t="shared" si="0"/>
        <v>2800</v>
      </c>
    </row>
    <row r="28" spans="2:13" ht="45">
      <c r="B28" s="109">
        <v>18</v>
      </c>
      <c r="C28" s="26" t="s">
        <v>73</v>
      </c>
      <c r="D28" s="26" t="s">
        <v>198</v>
      </c>
      <c r="E28" s="26" t="s">
        <v>65</v>
      </c>
      <c r="F28" s="108" t="s">
        <v>122</v>
      </c>
      <c r="G28" s="26" t="s">
        <v>203</v>
      </c>
      <c r="H28" s="25" t="s">
        <v>202</v>
      </c>
      <c r="I28" s="42">
        <v>309192150</v>
      </c>
      <c r="J28" s="42" t="s">
        <v>127</v>
      </c>
      <c r="K28" s="68">
        <v>1</v>
      </c>
      <c r="L28" s="29">
        <v>2085000</v>
      </c>
      <c r="M28" s="29">
        <f t="shared" si="0"/>
        <v>2085</v>
      </c>
    </row>
    <row r="29" spans="2:13" ht="45">
      <c r="B29" s="109">
        <v>19</v>
      </c>
      <c r="C29" s="26" t="s">
        <v>73</v>
      </c>
      <c r="D29" s="26" t="s">
        <v>205</v>
      </c>
      <c r="E29" s="26" t="s">
        <v>65</v>
      </c>
      <c r="F29" s="108" t="s">
        <v>122</v>
      </c>
      <c r="G29" s="26" t="s">
        <v>206</v>
      </c>
      <c r="H29" s="25" t="s">
        <v>204</v>
      </c>
      <c r="I29" s="42">
        <v>32811743930023</v>
      </c>
      <c r="J29" s="42" t="s">
        <v>127</v>
      </c>
      <c r="K29" s="68">
        <v>50</v>
      </c>
      <c r="L29" s="29">
        <v>59150</v>
      </c>
      <c r="M29" s="29">
        <f t="shared" si="0"/>
        <v>2957.5</v>
      </c>
    </row>
    <row r="30" spans="2:13" ht="47.25">
      <c r="B30" s="109">
        <v>20</v>
      </c>
      <c r="C30" s="26" t="s">
        <v>73</v>
      </c>
      <c r="D30" s="26" t="s">
        <v>208</v>
      </c>
      <c r="E30" s="26" t="s">
        <v>65</v>
      </c>
      <c r="F30" s="108" t="s">
        <v>122</v>
      </c>
      <c r="G30" s="26" t="s">
        <v>207</v>
      </c>
      <c r="H30" s="25" t="s">
        <v>164</v>
      </c>
      <c r="I30" s="42">
        <v>40905654340037</v>
      </c>
      <c r="J30" s="42" t="s">
        <v>127</v>
      </c>
      <c r="K30" s="68">
        <v>30</v>
      </c>
      <c r="L30" s="29">
        <v>64000.01</v>
      </c>
      <c r="M30" s="29">
        <f aca="true" t="shared" si="1" ref="M30:M37">+L30*K30/1000</f>
        <v>1920.0003000000002</v>
      </c>
    </row>
    <row r="31" spans="2:13" ht="60">
      <c r="B31" s="109">
        <v>21</v>
      </c>
      <c r="C31" s="26" t="s">
        <v>73</v>
      </c>
      <c r="D31" s="26" t="s">
        <v>211</v>
      </c>
      <c r="E31" s="26" t="s">
        <v>65</v>
      </c>
      <c r="F31" s="26" t="s">
        <v>210</v>
      </c>
      <c r="G31" s="26" t="s">
        <v>212</v>
      </c>
      <c r="H31" s="25" t="s">
        <v>209</v>
      </c>
      <c r="I31" s="42">
        <v>302616235</v>
      </c>
      <c r="J31" s="42" t="s">
        <v>127</v>
      </c>
      <c r="K31" s="110">
        <v>90</v>
      </c>
      <c r="L31" s="29">
        <v>250000</v>
      </c>
      <c r="M31" s="111">
        <f t="shared" si="1"/>
        <v>22500</v>
      </c>
    </row>
    <row r="32" spans="2:13" ht="45">
      <c r="B32" s="109">
        <v>22</v>
      </c>
      <c r="C32" s="26" t="s">
        <v>73</v>
      </c>
      <c r="D32" s="26" t="s">
        <v>216</v>
      </c>
      <c r="E32" s="26" t="s">
        <v>65</v>
      </c>
      <c r="F32" s="26" t="s">
        <v>213</v>
      </c>
      <c r="G32" s="26" t="s">
        <v>214</v>
      </c>
      <c r="H32" s="25" t="s">
        <v>215</v>
      </c>
      <c r="I32" s="42">
        <v>202522965</v>
      </c>
      <c r="J32" s="42" t="s">
        <v>131</v>
      </c>
      <c r="K32" s="110">
        <v>1</v>
      </c>
      <c r="L32" s="29">
        <v>989625</v>
      </c>
      <c r="M32" s="111">
        <f t="shared" si="1"/>
        <v>989.625</v>
      </c>
    </row>
    <row r="33" spans="2:13" ht="45">
      <c r="B33" s="109">
        <v>23</v>
      </c>
      <c r="C33" s="26" t="s">
        <v>73</v>
      </c>
      <c r="D33" s="26" t="s">
        <v>219</v>
      </c>
      <c r="E33" s="26" t="s">
        <v>65</v>
      </c>
      <c r="F33" s="26" t="s">
        <v>213</v>
      </c>
      <c r="G33" s="26" t="s">
        <v>218</v>
      </c>
      <c r="H33" s="25" t="s">
        <v>217</v>
      </c>
      <c r="I33" s="42">
        <v>206963841</v>
      </c>
      <c r="J33" s="42" t="s">
        <v>127</v>
      </c>
      <c r="K33" s="110">
        <v>12</v>
      </c>
      <c r="L33" s="29">
        <v>454250</v>
      </c>
      <c r="M33" s="111">
        <f t="shared" si="1"/>
        <v>5451</v>
      </c>
    </row>
    <row r="34" spans="2:13" ht="47.25">
      <c r="B34" s="109">
        <v>24</v>
      </c>
      <c r="C34" s="26" t="s">
        <v>73</v>
      </c>
      <c r="D34" s="26" t="s">
        <v>221</v>
      </c>
      <c r="E34" s="26" t="s">
        <v>65</v>
      </c>
      <c r="F34" s="108" t="s">
        <v>122</v>
      </c>
      <c r="G34" s="26" t="s">
        <v>220</v>
      </c>
      <c r="H34" s="25" t="s">
        <v>164</v>
      </c>
      <c r="I34" s="42">
        <v>40905654340037</v>
      </c>
      <c r="J34" s="42" t="s">
        <v>222</v>
      </c>
      <c r="K34" s="68">
        <v>2</v>
      </c>
      <c r="L34" s="29">
        <v>440000.01</v>
      </c>
      <c r="M34" s="29">
        <f t="shared" si="1"/>
        <v>880.0000200000001</v>
      </c>
    </row>
    <row r="35" spans="2:13" ht="45">
      <c r="B35" s="109">
        <v>25</v>
      </c>
      <c r="C35" s="26" t="s">
        <v>73</v>
      </c>
      <c r="D35" s="26" t="s">
        <v>224</v>
      </c>
      <c r="E35" s="26" t="s">
        <v>65</v>
      </c>
      <c r="F35" s="26" t="s">
        <v>223</v>
      </c>
      <c r="G35" s="26" t="s">
        <v>225</v>
      </c>
      <c r="H35" s="25" t="s">
        <v>226</v>
      </c>
      <c r="I35" s="42">
        <v>306254289</v>
      </c>
      <c r="J35" s="42" t="s">
        <v>131</v>
      </c>
      <c r="K35" s="110">
        <v>1</v>
      </c>
      <c r="L35" s="29">
        <v>106000000</v>
      </c>
      <c r="M35" s="111">
        <f t="shared" si="1"/>
        <v>106000</v>
      </c>
    </row>
    <row r="36" spans="2:13" ht="60">
      <c r="B36" s="109">
        <v>26</v>
      </c>
      <c r="C36" s="26" t="s">
        <v>73</v>
      </c>
      <c r="D36" s="26" t="s">
        <v>229</v>
      </c>
      <c r="E36" s="26" t="s">
        <v>65</v>
      </c>
      <c r="F36" s="26" t="s">
        <v>223</v>
      </c>
      <c r="G36" s="26" t="s">
        <v>228</v>
      </c>
      <c r="H36" s="25" t="s">
        <v>227</v>
      </c>
      <c r="I36" s="42">
        <v>306579176</v>
      </c>
      <c r="J36" s="42" t="s">
        <v>131</v>
      </c>
      <c r="K36" s="110">
        <v>1</v>
      </c>
      <c r="L36" s="29">
        <v>410800000</v>
      </c>
      <c r="M36" s="111">
        <f t="shared" si="1"/>
        <v>410800</v>
      </c>
    </row>
    <row r="37" spans="2:13" ht="45">
      <c r="B37" s="109">
        <v>27</v>
      </c>
      <c r="C37" s="26" t="s">
        <v>73</v>
      </c>
      <c r="D37" s="26" t="s">
        <v>231</v>
      </c>
      <c r="E37" s="26" t="s">
        <v>65</v>
      </c>
      <c r="F37" s="26" t="s">
        <v>213</v>
      </c>
      <c r="G37" s="26" t="s">
        <v>232</v>
      </c>
      <c r="H37" s="25" t="s">
        <v>230</v>
      </c>
      <c r="I37" s="42">
        <v>302762364</v>
      </c>
      <c r="J37" s="42" t="s">
        <v>131</v>
      </c>
      <c r="K37" s="110">
        <v>1</v>
      </c>
      <c r="L37" s="29">
        <v>3141450</v>
      </c>
      <c r="M37" s="111">
        <f t="shared" si="1"/>
        <v>3141.45</v>
      </c>
    </row>
    <row r="38" spans="2:13" ht="45">
      <c r="B38" s="109">
        <v>28</v>
      </c>
      <c r="C38" s="26" t="s">
        <v>73</v>
      </c>
      <c r="D38" s="26" t="s">
        <v>235</v>
      </c>
      <c r="E38" s="26" t="s">
        <v>65</v>
      </c>
      <c r="F38" s="26" t="s">
        <v>223</v>
      </c>
      <c r="G38" s="26" t="s">
        <v>234</v>
      </c>
      <c r="H38" s="25" t="s">
        <v>233</v>
      </c>
      <c r="I38" s="42">
        <v>300541220</v>
      </c>
      <c r="J38" s="42" t="s">
        <v>131</v>
      </c>
      <c r="K38" s="110">
        <v>1</v>
      </c>
      <c r="L38" s="29">
        <v>46000000</v>
      </c>
      <c r="M38" s="111">
        <f aca="true" t="shared" si="2" ref="M38:M44">+L38*K38/1000</f>
        <v>46000</v>
      </c>
    </row>
    <row r="39" spans="2:13" ht="45">
      <c r="B39" s="109">
        <v>29</v>
      </c>
      <c r="C39" s="108" t="s">
        <v>73</v>
      </c>
      <c r="D39" s="26" t="s">
        <v>163</v>
      </c>
      <c r="E39" s="26" t="s">
        <v>69</v>
      </c>
      <c r="F39" s="26" t="s">
        <v>162</v>
      </c>
      <c r="G39" s="108" t="s">
        <v>161</v>
      </c>
      <c r="H39" s="106" t="s">
        <v>160</v>
      </c>
      <c r="I39" s="107">
        <v>305109680</v>
      </c>
      <c r="J39" s="29" t="s">
        <v>131</v>
      </c>
      <c r="K39" s="68">
        <v>1</v>
      </c>
      <c r="L39" s="29">
        <v>303960</v>
      </c>
      <c r="M39" s="29">
        <f t="shared" si="2"/>
        <v>303.96</v>
      </c>
    </row>
    <row r="40" spans="2:13" ht="47.25">
      <c r="B40" s="109">
        <v>30</v>
      </c>
      <c r="C40" s="108" t="s">
        <v>73</v>
      </c>
      <c r="D40" s="26" t="s">
        <v>166</v>
      </c>
      <c r="E40" s="26" t="s">
        <v>69</v>
      </c>
      <c r="F40" s="108" t="s">
        <v>122</v>
      </c>
      <c r="G40" s="108" t="s">
        <v>165</v>
      </c>
      <c r="H40" s="106" t="s">
        <v>164</v>
      </c>
      <c r="I40" s="107">
        <v>40905654340037</v>
      </c>
      <c r="J40" s="29" t="s">
        <v>127</v>
      </c>
      <c r="K40" s="68">
        <v>2</v>
      </c>
      <c r="L40" s="29">
        <v>120000</v>
      </c>
      <c r="M40" s="29">
        <f t="shared" si="2"/>
        <v>240</v>
      </c>
    </row>
    <row r="41" spans="2:13" ht="45">
      <c r="B41" s="109">
        <v>31</v>
      </c>
      <c r="C41" s="108" t="s">
        <v>73</v>
      </c>
      <c r="D41" s="26" t="s">
        <v>170</v>
      </c>
      <c r="E41" s="26" t="s">
        <v>69</v>
      </c>
      <c r="F41" s="26" t="s">
        <v>167</v>
      </c>
      <c r="G41" s="26" t="s">
        <v>168</v>
      </c>
      <c r="H41" s="25" t="s">
        <v>169</v>
      </c>
      <c r="I41" s="42">
        <v>200794653</v>
      </c>
      <c r="J41" s="42" t="s">
        <v>131</v>
      </c>
      <c r="K41" s="68">
        <v>1</v>
      </c>
      <c r="L41" s="29">
        <v>16063800</v>
      </c>
      <c r="M41" s="29">
        <f t="shared" si="2"/>
        <v>16063.8</v>
      </c>
    </row>
    <row r="42" spans="2:13" ht="60">
      <c r="B42" s="109">
        <v>32</v>
      </c>
      <c r="C42" s="26" t="s">
        <v>73</v>
      </c>
      <c r="D42" s="26" t="s">
        <v>130</v>
      </c>
      <c r="E42" s="26" t="s">
        <v>69</v>
      </c>
      <c r="F42" s="26" t="s">
        <v>123</v>
      </c>
      <c r="G42" s="26" t="s">
        <v>172</v>
      </c>
      <c r="H42" s="25" t="s">
        <v>171</v>
      </c>
      <c r="I42" s="42">
        <v>306146834</v>
      </c>
      <c r="J42" s="29" t="s">
        <v>131</v>
      </c>
      <c r="K42" s="68">
        <v>1</v>
      </c>
      <c r="L42" s="29">
        <v>3299950</v>
      </c>
      <c r="M42" s="29">
        <f t="shared" si="2"/>
        <v>3299.95</v>
      </c>
    </row>
    <row r="43" spans="2:13" ht="63">
      <c r="B43" s="109">
        <v>33</v>
      </c>
      <c r="C43" s="26" t="s">
        <v>73</v>
      </c>
      <c r="D43" s="26" t="s">
        <v>238</v>
      </c>
      <c r="E43" s="26" t="s">
        <v>65</v>
      </c>
      <c r="F43" s="26" t="s">
        <v>213</v>
      </c>
      <c r="G43" s="26" t="s">
        <v>237</v>
      </c>
      <c r="H43" s="25" t="s">
        <v>236</v>
      </c>
      <c r="I43" s="42">
        <v>495238774</v>
      </c>
      <c r="J43" s="42" t="s">
        <v>127</v>
      </c>
      <c r="K43" s="110">
        <v>12</v>
      </c>
      <c r="L43" s="29">
        <v>600000</v>
      </c>
      <c r="M43" s="111">
        <f t="shared" si="2"/>
        <v>7200</v>
      </c>
    </row>
    <row r="44" spans="2:13" ht="60">
      <c r="B44" s="109">
        <v>34</v>
      </c>
      <c r="C44" s="26" t="s">
        <v>73</v>
      </c>
      <c r="D44" s="26" t="s">
        <v>126</v>
      </c>
      <c r="E44" s="26" t="s">
        <v>69</v>
      </c>
      <c r="F44" s="26" t="s">
        <v>132</v>
      </c>
      <c r="G44" s="26" t="s">
        <v>142</v>
      </c>
      <c r="H44" s="25" t="s">
        <v>124</v>
      </c>
      <c r="I44" s="42">
        <v>300970850</v>
      </c>
      <c r="J44" s="42" t="s">
        <v>125</v>
      </c>
      <c r="K44" s="110">
        <v>956</v>
      </c>
      <c r="L44" s="29">
        <v>11000</v>
      </c>
      <c r="M44" s="111">
        <f t="shared" si="2"/>
        <v>10516</v>
      </c>
    </row>
    <row r="45" spans="2:13" ht="25.5" customHeight="1">
      <c r="B45" s="159" t="s">
        <v>86</v>
      </c>
      <c r="C45" s="160"/>
      <c r="D45" s="160"/>
      <c r="E45" s="160"/>
      <c r="F45" s="160"/>
      <c r="G45" s="160"/>
      <c r="H45" s="160"/>
      <c r="I45" s="160"/>
      <c r="J45" s="161"/>
      <c r="K45" s="33">
        <f>SUM(K8:K44)</f>
        <v>3929.68</v>
      </c>
      <c r="L45" s="32">
        <f>SUM(L8:L44)</f>
        <v>638705355.96</v>
      </c>
      <c r="M45" s="32">
        <f>SUM(M8:M44)</f>
        <v>809282.7039472</v>
      </c>
    </row>
    <row r="46" spans="3:13" s="24" customFormat="1" ht="15">
      <c r="C46" s="21"/>
      <c r="D46" s="21"/>
      <c r="E46" s="35"/>
      <c r="F46" s="35"/>
      <c r="G46" s="21"/>
      <c r="H46" s="21"/>
      <c r="I46" s="21"/>
      <c r="J46" s="21"/>
      <c r="K46" s="88"/>
      <c r="L46" s="88"/>
      <c r="M46" s="88"/>
    </row>
    <row r="47" spans="2:13" s="24" customFormat="1" ht="30.75" customHeight="1">
      <c r="B47" s="162" t="s">
        <v>87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</row>
    <row r="48" spans="11:13" ht="15">
      <c r="K48" s="88"/>
      <c r="L48" s="88"/>
      <c r="M48" s="88"/>
    </row>
    <row r="49" spans="11:13" ht="15">
      <c r="K49" s="43"/>
      <c r="L49" s="43"/>
      <c r="M49" s="43"/>
    </row>
    <row r="50" ht="15">
      <c r="L50" s="34"/>
    </row>
    <row r="51" spans="10:12" ht="15">
      <c r="J51" s="34"/>
      <c r="L51" s="34"/>
    </row>
    <row r="52" ht="15">
      <c r="L52" s="34"/>
    </row>
    <row r="53" spans="11:13" ht="15">
      <c r="K53" s="43"/>
      <c r="L53" s="43"/>
      <c r="M53" s="43"/>
    </row>
    <row r="55" spans="11:13" ht="15">
      <c r="K55" s="43"/>
      <c r="L55" s="43"/>
      <c r="M55" s="89"/>
    </row>
    <row r="57" spans="11:14" ht="15">
      <c r="K57" s="43"/>
      <c r="L57" s="43"/>
      <c r="M57" s="43"/>
      <c r="N57" s="43"/>
    </row>
  </sheetData>
  <sheetProtection/>
  <mergeCells count="22">
    <mergeCell ref="G9:G12"/>
    <mergeCell ref="F9:F12"/>
    <mergeCell ref="E9:E12"/>
    <mergeCell ref="D9:D12"/>
    <mergeCell ref="C9:C12"/>
    <mergeCell ref="B9:B12"/>
    <mergeCell ref="H6:I6"/>
    <mergeCell ref="J6:J7"/>
    <mergeCell ref="K6:K7"/>
    <mergeCell ref="L6:L7"/>
    <mergeCell ref="I9:I12"/>
    <mergeCell ref="H9:H12"/>
    <mergeCell ref="B45:J45"/>
    <mergeCell ref="B47:M47"/>
    <mergeCell ref="F6:F7"/>
    <mergeCell ref="G6:G7"/>
    <mergeCell ref="B3:M3"/>
    <mergeCell ref="B4:M4"/>
    <mergeCell ref="B6:B7"/>
    <mergeCell ref="C6:C7"/>
    <mergeCell ref="D6:D7"/>
    <mergeCell ref="E6:E7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2"/>
  <sheetViews>
    <sheetView view="pageBreakPreview" zoomScaleSheetLayoutView="100" workbookViewId="0" topLeftCell="A1">
      <selection activeCell="C5" sqref="C5:C6"/>
    </sheetView>
  </sheetViews>
  <sheetFormatPr defaultColWidth="9.140625" defaultRowHeight="15"/>
  <cols>
    <col min="1" max="1" width="3.7109375" style="11" customWidth="1"/>
    <col min="2" max="2" width="5.28125" style="11" customWidth="1"/>
    <col min="3" max="3" width="34.140625" style="11" customWidth="1"/>
    <col min="4" max="4" width="9.7109375" style="11" customWidth="1"/>
    <col min="5" max="5" width="20.140625" style="11" customWidth="1"/>
    <col min="6" max="6" width="20.00390625" style="11" customWidth="1"/>
    <col min="7" max="7" width="13.421875" style="11" customWidth="1"/>
    <col min="8" max="8" width="12.7109375" style="11" customWidth="1"/>
    <col min="9" max="9" width="19.421875" style="11" customWidth="1"/>
    <col min="10" max="10" width="4.57421875" style="11" customWidth="1"/>
    <col min="11" max="13" width="16.7109375" style="11" customWidth="1"/>
    <col min="14" max="16384" width="9.140625" style="11" customWidth="1"/>
  </cols>
  <sheetData>
    <row r="1" ht="16.5">
      <c r="I1" s="12" t="s">
        <v>89</v>
      </c>
    </row>
    <row r="2" spans="2:9" ht="40.5" customHeight="1">
      <c r="B2" s="131" t="s">
        <v>139</v>
      </c>
      <c r="C2" s="131"/>
      <c r="D2" s="131"/>
      <c r="E2" s="131"/>
      <c r="F2" s="131"/>
      <c r="G2" s="131"/>
      <c r="H2" s="131"/>
      <c r="I2" s="131"/>
    </row>
    <row r="3" spans="2:9" ht="16.5">
      <c r="B3" s="133" t="s">
        <v>42</v>
      </c>
      <c r="C3" s="133"/>
      <c r="D3" s="133"/>
      <c r="E3" s="133"/>
      <c r="F3" s="133"/>
      <c r="G3" s="133"/>
      <c r="H3" s="133"/>
      <c r="I3" s="133"/>
    </row>
    <row r="5" spans="2:9" s="13" customFormat="1" ht="50.25" customHeight="1">
      <c r="B5" s="129" t="s">
        <v>1</v>
      </c>
      <c r="C5" s="129" t="s">
        <v>56</v>
      </c>
      <c r="D5" s="129" t="s">
        <v>90</v>
      </c>
      <c r="E5" s="174" t="s">
        <v>78</v>
      </c>
      <c r="F5" s="129" t="s">
        <v>79</v>
      </c>
      <c r="G5" s="130" t="s">
        <v>47</v>
      </c>
      <c r="H5" s="130"/>
      <c r="I5" s="39" t="s">
        <v>91</v>
      </c>
    </row>
    <row r="6" spans="2:9" s="13" customFormat="1" ht="41.25" customHeight="1">
      <c r="B6" s="129"/>
      <c r="C6" s="129"/>
      <c r="D6" s="129"/>
      <c r="E6" s="174"/>
      <c r="F6" s="129"/>
      <c r="G6" s="14" t="s">
        <v>51</v>
      </c>
      <c r="H6" s="14" t="s">
        <v>52</v>
      </c>
      <c r="I6" s="40" t="s">
        <v>85</v>
      </c>
    </row>
    <row r="7" spans="2:9" ht="103.5" customHeight="1">
      <c r="B7" s="15" t="s">
        <v>53</v>
      </c>
      <c r="C7" s="16" t="s">
        <v>92</v>
      </c>
      <c r="D7" s="15" t="s">
        <v>53</v>
      </c>
      <c r="E7" s="15" t="s">
        <v>53</v>
      </c>
      <c r="F7" s="15" t="s">
        <v>53</v>
      </c>
      <c r="G7" s="15" t="s">
        <v>53</v>
      </c>
      <c r="H7" s="15" t="s">
        <v>53</v>
      </c>
      <c r="I7" s="15" t="s">
        <v>53</v>
      </c>
    </row>
    <row r="8" spans="2:9" ht="16.5">
      <c r="B8" s="17"/>
      <c r="C8" s="17"/>
      <c r="D8" s="17"/>
      <c r="E8" s="17"/>
      <c r="F8" s="17"/>
      <c r="G8" s="17"/>
      <c r="H8" s="17"/>
      <c r="I8" s="17"/>
    </row>
    <row r="9" spans="2:9" ht="16.5">
      <c r="B9" s="17"/>
      <c r="C9" s="17"/>
      <c r="D9" s="17"/>
      <c r="E9" s="17"/>
      <c r="F9" s="17"/>
      <c r="G9" s="17"/>
      <c r="H9" s="17"/>
      <c r="I9" s="17"/>
    </row>
    <row r="10" spans="2:9" ht="16.5">
      <c r="B10" s="17"/>
      <c r="C10" s="17"/>
      <c r="D10" s="17"/>
      <c r="E10" s="17"/>
      <c r="F10" s="17"/>
      <c r="G10" s="17"/>
      <c r="H10" s="17"/>
      <c r="I10" s="17"/>
    </row>
    <row r="12" spans="2:9" ht="51" customHeight="1">
      <c r="B12" s="173" t="s">
        <v>87</v>
      </c>
      <c r="C12" s="173"/>
      <c r="D12" s="173"/>
      <c r="E12" s="173"/>
      <c r="F12" s="173"/>
      <c r="G12" s="173"/>
      <c r="H12" s="173"/>
      <c r="I12" s="173"/>
    </row>
  </sheetData>
  <sheetProtection/>
  <mergeCells count="9">
    <mergeCell ref="B12:I12"/>
    <mergeCell ref="B2:I2"/>
    <mergeCell ref="B3:I3"/>
    <mergeCell ref="B5:B6"/>
    <mergeCell ref="C5:C6"/>
    <mergeCell ref="D5:D6"/>
    <mergeCell ref="E5:E6"/>
    <mergeCell ref="F5:F6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view="pageBreakPreview" zoomScaleSheetLayoutView="100" workbookViewId="0" topLeftCell="A1">
      <selection activeCell="F5" sqref="F5"/>
    </sheetView>
  </sheetViews>
  <sheetFormatPr defaultColWidth="9.140625" defaultRowHeight="15"/>
  <cols>
    <col min="1" max="1" width="9.140625" style="1" customWidth="1"/>
    <col min="2" max="2" width="35.00390625" style="2" customWidth="1"/>
    <col min="3" max="3" width="12.8515625" style="2" customWidth="1"/>
    <col min="4" max="5" width="12.8515625" style="3" customWidth="1"/>
    <col min="6" max="6" width="17.28125" style="4" customWidth="1"/>
    <col min="7" max="7" width="17.140625" style="4" customWidth="1"/>
    <col min="8" max="10" width="15.00390625" style="4" customWidth="1"/>
    <col min="11" max="11" width="16.140625" style="4" customWidth="1"/>
    <col min="12" max="16384" width="9.140625" style="4" customWidth="1"/>
  </cols>
  <sheetData>
    <row r="1" spans="8:11" ht="73.5" customHeight="1">
      <c r="H1" s="175" t="s">
        <v>0</v>
      </c>
      <c r="I1" s="176"/>
      <c r="J1" s="176"/>
      <c r="K1" s="176"/>
    </row>
    <row r="2" spans="1:11" ht="69.75" customHeight="1">
      <c r="A2" s="177" t="s">
        <v>140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ht="15">
      <c r="K3" s="5"/>
    </row>
    <row r="4" spans="1:11" s="6" customFormat="1" ht="33" customHeight="1">
      <c r="A4" s="178" t="s">
        <v>1</v>
      </c>
      <c r="B4" s="178" t="s">
        <v>2</v>
      </c>
      <c r="C4" s="178" t="s">
        <v>3</v>
      </c>
      <c r="D4" s="178" t="s">
        <v>4</v>
      </c>
      <c r="E4" s="178" t="s">
        <v>5</v>
      </c>
      <c r="F4" s="180" t="s">
        <v>6</v>
      </c>
      <c r="G4" s="181"/>
      <c r="H4" s="178" t="s">
        <v>7</v>
      </c>
      <c r="I4" s="178" t="s">
        <v>8</v>
      </c>
      <c r="J4" s="178" t="s">
        <v>9</v>
      </c>
      <c r="K4" s="178" t="s">
        <v>10</v>
      </c>
    </row>
    <row r="5" spans="1:11" s="6" customFormat="1" ht="105.75" customHeight="1">
      <c r="A5" s="179"/>
      <c r="B5" s="179"/>
      <c r="C5" s="179"/>
      <c r="D5" s="179"/>
      <c r="E5" s="179"/>
      <c r="F5" s="7" t="s">
        <v>11</v>
      </c>
      <c r="G5" s="7" t="s">
        <v>12</v>
      </c>
      <c r="H5" s="179"/>
      <c r="I5" s="179"/>
      <c r="J5" s="179"/>
      <c r="K5" s="179"/>
    </row>
    <row r="6" spans="1:11" ht="19.5" customHeight="1">
      <c r="A6" s="8" t="s">
        <v>13</v>
      </c>
      <c r="B6" s="9" t="s">
        <v>14</v>
      </c>
      <c r="C6" s="10" t="s">
        <v>53</v>
      </c>
      <c r="D6" s="10" t="s">
        <v>53</v>
      </c>
      <c r="E6" s="10" t="s">
        <v>53</v>
      </c>
      <c r="F6" s="7" t="s">
        <v>53</v>
      </c>
      <c r="G6" s="7" t="s">
        <v>53</v>
      </c>
      <c r="H6" s="10" t="s">
        <v>53</v>
      </c>
      <c r="I6" s="10" t="s">
        <v>53</v>
      </c>
      <c r="J6" s="10" t="s">
        <v>53</v>
      </c>
      <c r="K6" s="10" t="s">
        <v>53</v>
      </c>
    </row>
    <row r="7" spans="1:11" ht="19.5" customHeight="1">
      <c r="A7" s="8" t="s">
        <v>15</v>
      </c>
      <c r="B7" s="9" t="s">
        <v>16</v>
      </c>
      <c r="C7" s="10" t="s">
        <v>53</v>
      </c>
      <c r="D7" s="10" t="s">
        <v>53</v>
      </c>
      <c r="E7" s="10" t="s">
        <v>53</v>
      </c>
      <c r="F7" s="7" t="s">
        <v>53</v>
      </c>
      <c r="G7" s="7" t="s">
        <v>53</v>
      </c>
      <c r="H7" s="10" t="s">
        <v>53</v>
      </c>
      <c r="I7" s="10" t="s">
        <v>53</v>
      </c>
      <c r="J7" s="10" t="s">
        <v>53</v>
      </c>
      <c r="K7" s="10" t="s">
        <v>53</v>
      </c>
    </row>
    <row r="8" spans="1:11" ht="19.5" customHeight="1">
      <c r="A8" s="8" t="s">
        <v>17</v>
      </c>
      <c r="B8" s="9" t="s">
        <v>18</v>
      </c>
      <c r="C8" s="10" t="s">
        <v>53</v>
      </c>
      <c r="D8" s="10" t="s">
        <v>53</v>
      </c>
      <c r="E8" s="10" t="s">
        <v>53</v>
      </c>
      <c r="F8" s="7" t="s">
        <v>53</v>
      </c>
      <c r="G8" s="7" t="s">
        <v>53</v>
      </c>
      <c r="H8" s="10" t="s">
        <v>53</v>
      </c>
      <c r="I8" s="10" t="s">
        <v>53</v>
      </c>
      <c r="J8" s="10" t="s">
        <v>53</v>
      </c>
      <c r="K8" s="10" t="s">
        <v>53</v>
      </c>
    </row>
    <row r="9" spans="1:11" ht="30" customHeight="1">
      <c r="A9" s="8" t="s">
        <v>19</v>
      </c>
      <c r="B9" s="9" t="s">
        <v>20</v>
      </c>
      <c r="C9" s="10" t="s">
        <v>53</v>
      </c>
      <c r="D9" s="10" t="s">
        <v>53</v>
      </c>
      <c r="E9" s="10" t="s">
        <v>53</v>
      </c>
      <c r="F9" s="7" t="s">
        <v>53</v>
      </c>
      <c r="G9" s="7" t="s">
        <v>53</v>
      </c>
      <c r="H9" s="10" t="s">
        <v>53</v>
      </c>
      <c r="I9" s="10" t="s">
        <v>53</v>
      </c>
      <c r="J9" s="10" t="s">
        <v>53</v>
      </c>
      <c r="K9" s="10" t="s">
        <v>53</v>
      </c>
    </row>
    <row r="10" spans="1:11" ht="19.5" customHeight="1">
      <c r="A10" s="8" t="s">
        <v>21</v>
      </c>
      <c r="B10" s="9" t="s">
        <v>22</v>
      </c>
      <c r="C10" s="10" t="s">
        <v>53</v>
      </c>
      <c r="D10" s="10" t="s">
        <v>53</v>
      </c>
      <c r="E10" s="10" t="s">
        <v>53</v>
      </c>
      <c r="F10" s="7" t="s">
        <v>53</v>
      </c>
      <c r="G10" s="7" t="s">
        <v>53</v>
      </c>
      <c r="H10" s="10" t="s">
        <v>53</v>
      </c>
      <c r="I10" s="10" t="s">
        <v>53</v>
      </c>
      <c r="J10" s="10" t="s">
        <v>53</v>
      </c>
      <c r="K10" s="10" t="s">
        <v>53</v>
      </c>
    </row>
    <row r="11" spans="1:11" ht="19.5" customHeight="1">
      <c r="A11" s="8" t="s">
        <v>23</v>
      </c>
      <c r="B11" s="9" t="s">
        <v>24</v>
      </c>
      <c r="C11" s="10" t="s">
        <v>53</v>
      </c>
      <c r="D11" s="10" t="s">
        <v>53</v>
      </c>
      <c r="E11" s="10" t="s">
        <v>53</v>
      </c>
      <c r="F11" s="7" t="s">
        <v>53</v>
      </c>
      <c r="G11" s="7" t="s">
        <v>53</v>
      </c>
      <c r="H11" s="10" t="s">
        <v>53</v>
      </c>
      <c r="I11" s="10" t="s">
        <v>53</v>
      </c>
      <c r="J11" s="10" t="s">
        <v>53</v>
      </c>
      <c r="K11" s="10" t="s">
        <v>53</v>
      </c>
    </row>
    <row r="13" spans="1:11" ht="36" customHeight="1">
      <c r="A13" s="182" t="s">
        <v>119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</sheetData>
  <sheetProtection/>
  <mergeCells count="13">
    <mergeCell ref="A13:K13"/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32" right="0.17" top="0.45" bottom="0.28" header="0.31496062992125984" footer="0.31496062992125984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0"/>
  <sheetViews>
    <sheetView view="pageBreakPreview" zoomScaleSheetLayoutView="100" workbookViewId="0" topLeftCell="A1">
      <selection activeCell="E4" sqref="E4"/>
    </sheetView>
  </sheetViews>
  <sheetFormatPr defaultColWidth="9.140625" defaultRowHeight="15"/>
  <cols>
    <col min="1" max="1" width="3.7109375" style="11" customWidth="1"/>
    <col min="2" max="2" width="5.28125" style="11" customWidth="1"/>
    <col min="3" max="3" width="24.28125" style="11" customWidth="1"/>
    <col min="4" max="4" width="15.8515625" style="11" customWidth="1"/>
    <col min="5" max="5" width="16.8515625" style="11" customWidth="1"/>
    <col min="6" max="6" width="20.00390625" style="11" customWidth="1"/>
    <col min="7" max="7" width="19.421875" style="11" customWidth="1"/>
    <col min="8" max="8" width="10.7109375" style="11" customWidth="1"/>
    <col min="9" max="9" width="15.7109375" style="11" customWidth="1"/>
    <col min="10" max="10" width="10.421875" style="11" customWidth="1"/>
    <col min="11" max="11" width="11.7109375" style="11" customWidth="1"/>
    <col min="12" max="12" width="14.140625" style="11" customWidth="1"/>
    <col min="13" max="13" width="3.421875" style="11" customWidth="1"/>
    <col min="14" max="16" width="16.7109375" style="11" customWidth="1"/>
    <col min="17" max="16384" width="9.140625" style="11" customWidth="1"/>
  </cols>
  <sheetData>
    <row r="1" ht="16.5">
      <c r="L1" s="12" t="s">
        <v>93</v>
      </c>
    </row>
    <row r="2" spans="2:12" ht="40.5" customHeight="1">
      <c r="B2" s="131" t="s">
        <v>141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6.5">
      <c r="B3" s="133" t="s">
        <v>42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2:4" ht="16.5">
      <c r="B4" s="183" t="s">
        <v>94</v>
      </c>
      <c r="C4" s="183"/>
      <c r="D4" s="183"/>
    </row>
    <row r="5" spans="2:12" s="13" customFormat="1" ht="50.25" customHeight="1">
      <c r="B5" s="129" t="s">
        <v>1</v>
      </c>
      <c r="C5" s="129" t="s">
        <v>95</v>
      </c>
      <c r="D5" s="129" t="s">
        <v>96</v>
      </c>
      <c r="E5" s="174" t="s">
        <v>97</v>
      </c>
      <c r="F5" s="129" t="s">
        <v>98</v>
      </c>
      <c r="G5" s="196" t="s">
        <v>99</v>
      </c>
      <c r="H5" s="130" t="s">
        <v>100</v>
      </c>
      <c r="I5" s="130"/>
      <c r="J5" s="129" t="s">
        <v>101</v>
      </c>
      <c r="K5" s="129"/>
      <c r="L5" s="129"/>
    </row>
    <row r="6" spans="2:12" s="13" customFormat="1" ht="41.25" customHeight="1">
      <c r="B6" s="129"/>
      <c r="C6" s="129"/>
      <c r="D6" s="129"/>
      <c r="E6" s="174"/>
      <c r="F6" s="129"/>
      <c r="G6" s="197"/>
      <c r="H6" s="14" t="s">
        <v>102</v>
      </c>
      <c r="I6" s="14" t="s">
        <v>103</v>
      </c>
      <c r="J6" s="14" t="s">
        <v>104</v>
      </c>
      <c r="K6" s="14" t="s">
        <v>105</v>
      </c>
      <c r="L6" s="41" t="s">
        <v>106</v>
      </c>
    </row>
    <row r="7" spans="2:12" ht="17.25" customHeight="1">
      <c r="B7" s="15" t="s">
        <v>53</v>
      </c>
      <c r="C7" s="16" t="s">
        <v>107</v>
      </c>
      <c r="D7" s="15" t="s">
        <v>53</v>
      </c>
      <c r="E7" s="15" t="s">
        <v>53</v>
      </c>
      <c r="F7" s="15" t="s">
        <v>53</v>
      </c>
      <c r="G7" s="15" t="s">
        <v>53</v>
      </c>
      <c r="H7" s="15" t="s">
        <v>53</v>
      </c>
      <c r="I7" s="15" t="s">
        <v>53</v>
      </c>
      <c r="J7" s="15" t="s">
        <v>53</v>
      </c>
      <c r="K7" s="15" t="s">
        <v>53</v>
      </c>
      <c r="L7" s="15" t="s">
        <v>53</v>
      </c>
    </row>
    <row r="8" spans="2:12" ht="16.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10" spans="2:4" ht="16.5">
      <c r="B10" s="183" t="s">
        <v>108</v>
      </c>
      <c r="C10" s="183"/>
      <c r="D10" s="183"/>
    </row>
    <row r="11" spans="2:12" ht="43.5" customHeight="1">
      <c r="B11" s="129" t="s">
        <v>1</v>
      </c>
      <c r="C11" s="129" t="s">
        <v>109</v>
      </c>
      <c r="D11" s="129" t="s">
        <v>96</v>
      </c>
      <c r="E11" s="174" t="s">
        <v>97</v>
      </c>
      <c r="F11" s="129" t="s">
        <v>98</v>
      </c>
      <c r="G11" s="196" t="s">
        <v>110</v>
      </c>
      <c r="H11" s="190" t="s">
        <v>111</v>
      </c>
      <c r="I11" s="191"/>
      <c r="J11" s="191"/>
      <c r="K11" s="191"/>
      <c r="L11" s="192"/>
    </row>
    <row r="12" spans="2:12" ht="43.5" customHeight="1">
      <c r="B12" s="129"/>
      <c r="C12" s="129"/>
      <c r="D12" s="129"/>
      <c r="E12" s="174"/>
      <c r="F12" s="129"/>
      <c r="G12" s="197"/>
      <c r="H12" s="193"/>
      <c r="I12" s="194"/>
      <c r="J12" s="194"/>
      <c r="K12" s="194"/>
      <c r="L12" s="195"/>
    </row>
    <row r="13" spans="2:12" ht="33">
      <c r="B13" s="15" t="s">
        <v>53</v>
      </c>
      <c r="C13" s="16" t="s">
        <v>112</v>
      </c>
      <c r="D13" s="15" t="s">
        <v>53</v>
      </c>
      <c r="E13" s="15" t="s">
        <v>53</v>
      </c>
      <c r="F13" s="15" t="s">
        <v>53</v>
      </c>
      <c r="G13" s="15" t="s">
        <v>53</v>
      </c>
      <c r="H13" s="187" t="s">
        <v>53</v>
      </c>
      <c r="I13" s="188"/>
      <c r="J13" s="188"/>
      <c r="K13" s="188"/>
      <c r="L13" s="189"/>
    </row>
    <row r="14" spans="2:12" ht="16.5">
      <c r="B14" s="17"/>
      <c r="C14" s="17"/>
      <c r="D14" s="17"/>
      <c r="E14" s="17"/>
      <c r="F14" s="17"/>
      <c r="G14" s="17"/>
      <c r="H14" s="187"/>
      <c r="I14" s="188"/>
      <c r="J14" s="188"/>
      <c r="K14" s="188"/>
      <c r="L14" s="189"/>
    </row>
    <row r="16" spans="2:4" ht="16.5">
      <c r="B16" s="183" t="s">
        <v>113</v>
      </c>
      <c r="C16" s="183"/>
      <c r="D16" s="183"/>
    </row>
    <row r="17" spans="2:12" ht="16.5" customHeight="1">
      <c r="B17" s="129" t="s">
        <v>1</v>
      </c>
      <c r="C17" s="129" t="s">
        <v>114</v>
      </c>
      <c r="D17" s="129" t="s">
        <v>96</v>
      </c>
      <c r="E17" s="174" t="s">
        <v>115</v>
      </c>
      <c r="F17" s="129" t="s">
        <v>116</v>
      </c>
      <c r="G17" s="196" t="s">
        <v>117</v>
      </c>
      <c r="H17" s="190" t="s">
        <v>118</v>
      </c>
      <c r="I17" s="191"/>
      <c r="J17" s="191"/>
      <c r="K17" s="191"/>
      <c r="L17" s="192"/>
    </row>
    <row r="18" spans="2:12" ht="45.75" customHeight="1">
      <c r="B18" s="129"/>
      <c r="C18" s="129"/>
      <c r="D18" s="129"/>
      <c r="E18" s="174"/>
      <c r="F18" s="129"/>
      <c r="G18" s="197"/>
      <c r="H18" s="193"/>
      <c r="I18" s="194"/>
      <c r="J18" s="194"/>
      <c r="K18" s="194"/>
      <c r="L18" s="195"/>
    </row>
    <row r="19" spans="2:12" ht="49.5">
      <c r="B19" s="86">
        <v>1</v>
      </c>
      <c r="C19" s="86" t="s">
        <v>133</v>
      </c>
      <c r="D19" s="85">
        <v>200547792</v>
      </c>
      <c r="E19" s="85" t="s">
        <v>134</v>
      </c>
      <c r="F19" s="87">
        <v>17.1</v>
      </c>
      <c r="G19" s="85">
        <v>500000000</v>
      </c>
      <c r="H19" s="184" t="s">
        <v>135</v>
      </c>
      <c r="I19" s="185"/>
      <c r="J19" s="185"/>
      <c r="K19" s="185"/>
      <c r="L19" s="186"/>
    </row>
    <row r="20" spans="2:12" ht="16.5" hidden="1">
      <c r="B20" s="17"/>
      <c r="C20" s="17"/>
      <c r="D20" s="17"/>
      <c r="E20" s="17"/>
      <c r="F20" s="17"/>
      <c r="G20" s="17"/>
      <c r="H20" s="187"/>
      <c r="I20" s="188"/>
      <c r="J20" s="188"/>
      <c r="K20" s="188"/>
      <c r="L20" s="189"/>
    </row>
  </sheetData>
  <sheetProtection/>
  <mergeCells count="31">
    <mergeCell ref="B2:L2"/>
    <mergeCell ref="B3:L3"/>
    <mergeCell ref="B4:D4"/>
    <mergeCell ref="B5:B6"/>
    <mergeCell ref="C5:C6"/>
    <mergeCell ref="D5:D6"/>
    <mergeCell ref="E5:E6"/>
    <mergeCell ref="J5:L5"/>
    <mergeCell ref="H5:I5"/>
    <mergeCell ref="B10:D10"/>
    <mergeCell ref="G5:G6"/>
    <mergeCell ref="C11:C12"/>
    <mergeCell ref="D11:D12"/>
    <mergeCell ref="G11:G12"/>
    <mergeCell ref="F5:F6"/>
    <mergeCell ref="H20:L20"/>
    <mergeCell ref="H13:L13"/>
    <mergeCell ref="H14:L14"/>
    <mergeCell ref="H17:L18"/>
    <mergeCell ref="H11:L12"/>
    <mergeCell ref="E11:E12"/>
    <mergeCell ref="E17:E18"/>
    <mergeCell ref="G17:G18"/>
    <mergeCell ref="F17:F18"/>
    <mergeCell ref="F11:F12"/>
    <mergeCell ref="B16:D16"/>
    <mergeCell ref="H19:L19"/>
    <mergeCell ref="B11:B12"/>
    <mergeCell ref="B17:B18"/>
    <mergeCell ref="C17:C18"/>
    <mergeCell ref="D17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A19</dc:creator>
  <cp:keywords/>
  <dc:description/>
  <cp:lastModifiedBy>Ummatov Jasur Axadkulovich</cp:lastModifiedBy>
  <cp:lastPrinted>2022-01-17T12:02:05Z</cp:lastPrinted>
  <dcterms:created xsi:type="dcterms:W3CDTF">2021-08-03T10:28:50Z</dcterms:created>
  <dcterms:modified xsi:type="dcterms:W3CDTF">2022-10-18T04:53:35Z</dcterms:modified>
  <cp:category/>
  <cp:version/>
  <cp:contentType/>
  <cp:contentStatus/>
</cp:coreProperties>
</file>