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683" activeTab="0"/>
  </bookViews>
  <sheets>
    <sheet name="УМУМИЙ товар (хизмат)лар кесими" sheetId="1" r:id="rId1"/>
    <sheet name="БЮДЖЕТ" sheetId="2" r:id="rId2"/>
    <sheet name="БЮДЖЕТ ТАШҚАРИ" sheetId="3" r:id="rId3"/>
  </sheets>
  <definedNames>
    <definedName name="_xlnm.Print_Titles" localSheetId="0">'УМУМИЙ товар (хизмат)лар кесими'!$4:$5</definedName>
    <definedName name="_xlnm.Print_Area" localSheetId="0">'УМУМИЙ товар (хизмат)лар кесими'!$A$1:$I$34</definedName>
  </definedNames>
  <calcPr fullCalcOnLoad="1"/>
</workbook>
</file>

<file path=xl/sharedStrings.xml><?xml version="1.0" encoding="utf-8"?>
<sst xmlns="http://schemas.openxmlformats.org/spreadsheetml/2006/main" count="204" uniqueCount="103">
  <si>
    <t>Моддалар номи</t>
  </si>
  <si>
    <t>тоифа</t>
  </si>
  <si>
    <t xml:space="preserve">модда ва кичик модда </t>
  </si>
  <si>
    <t>элемент</t>
  </si>
  <si>
    <t>000</t>
  </si>
  <si>
    <t>Товар-моддий захиралар (қоғоздан ташқари)</t>
  </si>
  <si>
    <t>Товар ва хизматлар сотиб олиш бўйича бошқа харажатлар</t>
  </si>
  <si>
    <t>МАЪЛУМОТЛАР</t>
  </si>
  <si>
    <t>200</t>
  </si>
  <si>
    <t>Жами IV гурух харажатлари</t>
  </si>
  <si>
    <t xml:space="preserve">Жами </t>
  </si>
  <si>
    <t>52</t>
  </si>
  <si>
    <t>110</t>
  </si>
  <si>
    <t>34</t>
  </si>
  <si>
    <t>100</t>
  </si>
  <si>
    <t>Ўқитиш харажатлари</t>
  </si>
  <si>
    <t>91</t>
  </si>
  <si>
    <t>48</t>
  </si>
  <si>
    <t>21</t>
  </si>
  <si>
    <t>II чорак</t>
  </si>
  <si>
    <t>Апрель</t>
  </si>
  <si>
    <t>Май</t>
  </si>
  <si>
    <t>Июнь</t>
  </si>
  <si>
    <t>42</t>
  </si>
  <si>
    <t>11</t>
  </si>
  <si>
    <t>190</t>
  </si>
  <si>
    <t>Бошқа харажатлар (Тизимдаги архив муассасаларини моддий техника базасини яхшилаш, компьютер техникалари билан таъминлаш)</t>
  </si>
  <si>
    <t>Маълумотлар</t>
  </si>
  <si>
    <t>Т/р</t>
  </si>
  <si>
    <t>Харид қилиниши режалаштирилган товарлар ва хизматлар номи</t>
  </si>
  <si>
    <t>Молиялаштириш манбаси*</t>
  </si>
  <si>
    <t>Харид жараёнини амалга ошириш тури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</si>
  <si>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</si>
  <si>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</si>
  <si>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Ўзбекистон Республикасининг Давлат бюджети</t>
  </si>
  <si>
    <t>ой</t>
  </si>
  <si>
    <t>шт</t>
  </si>
  <si>
    <t>xarid.uzex.uz</t>
  </si>
  <si>
    <t>услуга</t>
  </si>
  <si>
    <t>штука</t>
  </si>
  <si>
    <t>Услуга по ремонту и техниечскому обслуживанию оргтехники</t>
  </si>
  <si>
    <t>Услуга по повышению квалификации работников</t>
  </si>
  <si>
    <t xml:space="preserve">ЗРУ-684 от 22.04.2021г. </t>
  </si>
  <si>
    <t>человек</t>
  </si>
  <si>
    <t>Ежемесячная абонентская плата за использование Единой межведомственной электронной системы исполнительской дисциплины "Ijro.gov.uz"</t>
  </si>
  <si>
    <t>ЗРУ-684 от 22.04.2021 г.</t>
  </si>
  <si>
    <t>Право пользования копией ИПС "Norma" - "Законодательство РУз.</t>
  </si>
  <si>
    <t>йил</t>
  </si>
  <si>
    <t>Бланкопечатание</t>
  </si>
  <si>
    <t>Услуги по Оказание консалтинговых услуг в Агентство «Узархив» Республики Узбекистан по внедрению системы менеджмента противодействия коррупции (СМПК) по международному стандарту ISO 37001 и системы менеджмента качества (СМК) по еждународному стандарту ISO 9001</t>
  </si>
  <si>
    <t>Бюджетдан ташқари жамғарма маблағлари</t>
  </si>
  <si>
    <t>Бумажный пакет (Изготовление с логотипом)</t>
  </si>
  <si>
    <t>ЖАМИ:</t>
  </si>
  <si>
    <t>Товарлар (хизматлар) бир бирлиги нархи (тарифи) сўмда</t>
  </si>
  <si>
    <t>Харид қилиниши режалаштирилган товарлар (хизматлар) жами миқдори (ҳажми) қиймати минг сўмда</t>
  </si>
  <si>
    <t>Интернет харажатлари</t>
  </si>
  <si>
    <t>92</t>
  </si>
  <si>
    <t>12</t>
  </si>
  <si>
    <t>Абонентская плата за доступ к сети интернет (ONE NET МЧЖ)</t>
  </si>
  <si>
    <t>Ўзбекистон Республикаси Адлия вазирлиги ҳузуридаги Ўзархив агентлиги томонидан 2023 йил I-ярим йиллиги учун режалаштирилган бюджетдан ташқари маблағлари харажатлари (харажатлар моддаси кесимида) тўғрисида</t>
  </si>
  <si>
    <t>Ўзбекистон Республикаси Адлия вазирлиги ҳузуридаги Ўзархив агентлиги томонидан 2023 йил I-ярим йиллиги учун режалаштирилган бюджет маблағлари харажатлари (харажатлар моддаси кесимида) тўғрисида</t>
  </si>
  <si>
    <t>Бошқа харажатлар - ЖАМИ</t>
  </si>
  <si>
    <t>жумладан:</t>
  </si>
  <si>
    <t>В пределах республики</t>
  </si>
  <si>
    <t>Связанные с зарубежными поездками</t>
  </si>
  <si>
    <t>Транспортные средства</t>
  </si>
  <si>
    <t>Компьютерное оборудование, вычислительная и аудио-видео техника</t>
  </si>
  <si>
    <t>920</t>
  </si>
  <si>
    <t>Товарно-материальных запасов (кроме бумаги)</t>
  </si>
  <si>
    <t>Расходы на приобретение бумаги</t>
  </si>
  <si>
    <t>120</t>
  </si>
  <si>
    <t>Топливо и ГСМ</t>
  </si>
  <si>
    <t>500</t>
  </si>
  <si>
    <t>Расходы на обучение</t>
  </si>
  <si>
    <t>Телефонные, телеграфные и почтовые услуги</t>
  </si>
  <si>
    <t>Информационные и коммуникационные услуги</t>
  </si>
  <si>
    <t>Прочие расходы на приобретение товаров и услуг</t>
  </si>
  <si>
    <t>Электрон давлат харидларида иштирок этиш учун закалат тулови харажатлари</t>
  </si>
  <si>
    <t>Жами</t>
  </si>
  <si>
    <t>I чорак</t>
  </si>
  <si>
    <t>Январь</t>
  </si>
  <si>
    <t>Февраль</t>
  </si>
  <si>
    <t>Март</t>
  </si>
  <si>
    <t>Ўзбекистон Республикаси Адлия вазирлиги ҳузуридаги "Ўзархив" агентлиги томонидан 2023 йил 1-ярим йиллиги учун бюджет ва бюджетдан ташқари жамғармалари ҳисобига харид қилиниши режалаштирилган товарлар (ишлар, хизматлар) тўғрисидаги</t>
  </si>
  <si>
    <t>Бумага для офисной техники белая</t>
  </si>
  <si>
    <t>xarid.uzex.uz/shop/ products-list/national</t>
  </si>
  <si>
    <t>Услуга по изготовлению печатей и штампов</t>
  </si>
  <si>
    <t>Шины пневматические для легкового автомобиля</t>
  </si>
  <si>
    <t>Фоторамка</t>
  </si>
  <si>
    <t>пачка</t>
  </si>
  <si>
    <t>усл. ед</t>
  </si>
  <si>
    <t>"Ўзбекистон Кинофотофоно ҳужжатлари миллий архиви 80 ёшда" китоб-альбом</t>
  </si>
  <si>
    <t xml:space="preserve"> Настенное панно</t>
  </si>
  <si>
    <t>xarid.uzex.uz/shop/ products-list/eshop</t>
  </si>
  <si>
    <t>Телевизор</t>
  </si>
  <si>
    <t>Печь
микроволновая</t>
  </si>
  <si>
    <t>Пылесос
бытовой</t>
  </si>
  <si>
    <t>Кулер для
питьевой воды</t>
  </si>
  <si>
    <t>Мясорубка
электрическая</t>
  </si>
  <si>
    <t>Часы умные</t>
  </si>
  <si>
    <t>Термос</t>
  </si>
  <si>
    <t>Вода питьевая
упакованная</t>
  </si>
  <si>
    <t>бут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</si>
</sst>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_-* #,##0\ _₽_-;\-* #,##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Cambria"/>
      <family val="1"/>
    </font>
    <font>
      <sz val="12"/>
      <color indexed="8"/>
      <name val="Cambria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4" fillId="0" borderId="10" xfId="84" applyFont="1" applyFill="1" applyBorder="1" applyAlignment="1">
      <alignment horizontal="justify" vertical="center" wrapText="1"/>
      <protection/>
    </xf>
    <xf numFmtId="0" fontId="3" fillId="0" borderId="0" xfId="59" applyFont="1" applyFill="1">
      <alignment/>
      <protection/>
    </xf>
    <xf numFmtId="0" fontId="3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/>
    </xf>
    <xf numFmtId="0" fontId="4" fillId="0" borderId="10" xfId="88" applyFont="1" applyFill="1" applyBorder="1" applyAlignment="1">
      <alignment horizontal="justify" vertical="center" wrapText="1"/>
      <protection/>
    </xf>
    <xf numFmtId="0" fontId="4" fillId="0" borderId="10" xfId="88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9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83" applyNumberFormat="1" applyFont="1" applyFill="1" applyBorder="1" applyAlignment="1">
      <alignment horizontal="center" vertical="center" wrapText="1"/>
      <protection/>
    </xf>
    <xf numFmtId="164" fontId="6" fillId="0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0" xfId="8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Fill="1" applyBorder="1" applyAlignment="1">
      <alignment horizontal="right" vertical="center" wrapText="1"/>
    </xf>
    <xf numFmtId="0" fontId="7" fillId="0" borderId="10" xfId="84" applyFont="1" applyFill="1" applyBorder="1" applyAlignment="1">
      <alignment horizontal="justify" vertical="center" wrapText="1"/>
      <protection/>
    </xf>
    <xf numFmtId="0" fontId="7" fillId="0" borderId="10" xfId="87" applyFont="1" applyFill="1" applyBorder="1" applyAlignment="1">
      <alignment horizontal="justify" vertical="center" wrapText="1"/>
      <protection/>
    </xf>
    <xf numFmtId="0" fontId="8" fillId="0" borderId="10" xfId="84" applyFont="1" applyFill="1" applyBorder="1" applyAlignment="1">
      <alignment horizontal="justify" vertical="center" wrapText="1"/>
      <protection/>
    </xf>
    <xf numFmtId="0" fontId="50" fillId="0" borderId="0" xfId="60" applyFont="1" applyFill="1">
      <alignment/>
      <protection/>
    </xf>
    <xf numFmtId="0" fontId="0" fillId="0" borderId="0" xfId="60" applyFill="1" applyAlignment="1">
      <alignment/>
      <protection/>
    </xf>
    <xf numFmtId="0" fontId="50" fillId="0" borderId="0" xfId="60" applyFont="1" applyFill="1" applyAlignment="1">
      <alignment horizontal="center"/>
      <protection/>
    </xf>
    <xf numFmtId="0" fontId="0" fillId="0" borderId="0" xfId="60" applyFill="1">
      <alignment/>
      <protection/>
    </xf>
    <xf numFmtId="0" fontId="51" fillId="0" borderId="11" xfId="60" applyFont="1" applyFill="1" applyBorder="1" applyAlignment="1">
      <alignment horizontal="center" vertical="center" wrapText="1"/>
      <protection/>
    </xf>
    <xf numFmtId="3" fontId="51" fillId="0" borderId="10" xfId="124" applyNumberFormat="1" applyFont="1" applyFill="1" applyBorder="1" applyAlignment="1">
      <alignment horizontal="center" vertical="center" wrapText="1"/>
    </xf>
    <xf numFmtId="165" fontId="51" fillId="0" borderId="10" xfId="125" applyNumberFormat="1" applyFont="1" applyFill="1" applyBorder="1" applyAlignment="1">
      <alignment vertical="center" wrapText="1"/>
    </xf>
    <xf numFmtId="43" fontId="51" fillId="0" borderId="10" xfId="125" applyFont="1" applyFill="1" applyBorder="1" applyAlignment="1">
      <alignment horizontal="center" vertical="center" wrapText="1"/>
    </xf>
    <xf numFmtId="0" fontId="51" fillId="0" borderId="10" xfId="60" applyFont="1" applyFill="1" applyBorder="1" applyAlignment="1">
      <alignment horizontal="center" vertical="center" wrapText="1"/>
      <protection/>
    </xf>
    <xf numFmtId="3" fontId="51" fillId="0" borderId="10" xfId="126" applyNumberFormat="1" applyFont="1" applyFill="1" applyBorder="1" applyAlignment="1">
      <alignment horizontal="center" vertical="center" wrapText="1"/>
    </xf>
    <xf numFmtId="165" fontId="51" fillId="0" borderId="10" xfId="125" applyNumberFormat="1" applyFont="1" applyFill="1" applyBorder="1" applyAlignment="1">
      <alignment horizontal="center" vertical="center" wrapText="1"/>
    </xf>
    <xf numFmtId="165" fontId="52" fillId="0" borderId="10" xfId="60" applyNumberFormat="1" applyFont="1" applyFill="1" applyBorder="1" applyAlignment="1">
      <alignment horizontal="center" vertical="center" wrapText="1"/>
      <protection/>
    </xf>
    <xf numFmtId="43" fontId="52" fillId="0" borderId="10" xfId="124" applyFont="1" applyFill="1" applyBorder="1" applyAlignment="1">
      <alignment horizontal="center" vertical="center" wrapText="1"/>
    </xf>
    <xf numFmtId="0" fontId="0" fillId="0" borderId="0" xfId="60" applyFont="1" applyFill="1">
      <alignment/>
      <protection/>
    </xf>
    <xf numFmtId="0" fontId="0" fillId="0" borderId="0" xfId="60" applyFill="1" applyAlignment="1">
      <alignment horizontal="center"/>
      <protection/>
    </xf>
    <xf numFmtId="43" fontId="0" fillId="0" borderId="0" xfId="60" applyNumberFormat="1" applyFill="1">
      <alignment/>
      <protection/>
    </xf>
    <xf numFmtId="165" fontId="0" fillId="0" borderId="0" xfId="60" applyNumberFormat="1" applyFill="1">
      <alignment/>
      <protection/>
    </xf>
    <xf numFmtId="164" fontId="49" fillId="0" borderId="0" xfId="0" applyNumberFormat="1" applyFont="1" applyFill="1" applyAlignment="1">
      <alignment/>
    </xf>
    <xf numFmtId="0" fontId="52" fillId="0" borderId="10" xfId="60" applyFont="1" applyFill="1" applyBorder="1" applyAlignment="1">
      <alignment horizontal="center" vertical="center" wrapText="1"/>
      <protection/>
    </xf>
    <xf numFmtId="0" fontId="52" fillId="0" borderId="11" xfId="60" applyFont="1" applyFill="1" applyBorder="1" applyAlignment="1">
      <alignment horizontal="center" vertical="center" wrapText="1"/>
      <protection/>
    </xf>
    <xf numFmtId="0" fontId="52" fillId="0" borderId="12" xfId="60" applyFont="1" applyFill="1" applyBorder="1" applyAlignment="1">
      <alignment horizontal="center" vertical="center" wrapText="1"/>
      <protection/>
    </xf>
    <xf numFmtId="43" fontId="53" fillId="0" borderId="13" xfId="125" applyFont="1" applyFill="1" applyBorder="1" applyAlignment="1">
      <alignment horizontal="right" vertical="center" wrapText="1"/>
    </xf>
    <xf numFmtId="43" fontId="53" fillId="0" borderId="14" xfId="125" applyFont="1" applyFill="1" applyBorder="1" applyAlignment="1">
      <alignment horizontal="right" vertical="center" wrapText="1"/>
    </xf>
    <xf numFmtId="43" fontId="53" fillId="0" borderId="15" xfId="125" applyFont="1" applyFill="1" applyBorder="1" applyAlignment="1">
      <alignment horizontal="right" vertical="center" wrapText="1"/>
    </xf>
    <xf numFmtId="0" fontId="52" fillId="0" borderId="0" xfId="60" applyFont="1" applyFill="1" applyAlignment="1">
      <alignment horizontal="center" vertical="center" wrapText="1"/>
      <protection/>
    </xf>
    <xf numFmtId="0" fontId="54" fillId="0" borderId="0" xfId="60" applyFont="1" applyFill="1" applyAlignment="1">
      <alignment horizontal="center"/>
      <protection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10" xfId="88" applyFont="1" applyFill="1" applyBorder="1" applyAlignment="1">
      <alignment horizontal="justify" vertical="center" wrapText="1"/>
      <protection/>
    </xf>
    <xf numFmtId="0" fontId="6" fillId="0" borderId="10" xfId="59" applyFont="1" applyFill="1" applyBorder="1">
      <alignment/>
      <protection/>
    </xf>
    <xf numFmtId="3" fontId="6" fillId="0" borderId="10" xfId="59" applyNumberFormat="1" applyFont="1" applyFill="1" applyBorder="1">
      <alignment/>
      <protection/>
    </xf>
    <xf numFmtId="3" fontId="55" fillId="0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164" fontId="5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59" applyNumberFormat="1" applyFont="1" applyFill="1" applyBorder="1">
      <alignment/>
      <protection/>
    </xf>
    <xf numFmtId="0" fontId="5" fillId="0" borderId="10" xfId="59" applyFont="1" applyFill="1" applyBorder="1">
      <alignment/>
      <protection/>
    </xf>
  </cellXfs>
  <cellStyles count="11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3" xfId="53"/>
    <cellStyle name="Обычный 15" xfId="54"/>
    <cellStyle name="Обычный 16" xfId="55"/>
    <cellStyle name="Обычный 17" xfId="56"/>
    <cellStyle name="Обычный 18" xfId="57"/>
    <cellStyle name="Обычный 19" xfId="58"/>
    <cellStyle name="Обычный 2" xfId="59"/>
    <cellStyle name="Обычный 2 2" xfId="60"/>
    <cellStyle name="Обычный 20" xfId="61"/>
    <cellStyle name="Обычный 21" xfId="62"/>
    <cellStyle name="Обычный 22" xfId="63"/>
    <cellStyle name="Обычный 23" xfId="64"/>
    <cellStyle name="Обычный 24" xfId="65"/>
    <cellStyle name="Обычный 25" xfId="66"/>
    <cellStyle name="Обычный 26" xfId="67"/>
    <cellStyle name="Обычный 28" xfId="68"/>
    <cellStyle name="Обычный 29" xfId="69"/>
    <cellStyle name="Обычный 3" xfId="70"/>
    <cellStyle name="Обычный 3 2" xfId="71"/>
    <cellStyle name="Обычный 30" xfId="72"/>
    <cellStyle name="Обычный 31" xfId="73"/>
    <cellStyle name="Обычный 32" xfId="74"/>
    <cellStyle name="Обычный 33" xfId="75"/>
    <cellStyle name="Обычный 34" xfId="76"/>
    <cellStyle name="Обычный 35" xfId="77"/>
    <cellStyle name="Обычный 36" xfId="78"/>
    <cellStyle name="Обычный 37" xfId="79"/>
    <cellStyle name="Обычный 38" xfId="80"/>
    <cellStyle name="Обычный 39" xfId="81"/>
    <cellStyle name="Обычный 4 2" xfId="82"/>
    <cellStyle name="Обычный 4 3" xfId="83"/>
    <cellStyle name="Обычный 40" xfId="84"/>
    <cellStyle name="Обычный 41" xfId="85"/>
    <cellStyle name="Обычный 42" xfId="86"/>
    <cellStyle name="Обычный 43" xfId="87"/>
    <cellStyle name="Обычный 44" xfId="88"/>
    <cellStyle name="Обычный 45" xfId="89"/>
    <cellStyle name="Обычный 46" xfId="90"/>
    <cellStyle name="Обычный 47" xfId="91"/>
    <cellStyle name="Обычный 48" xfId="92"/>
    <cellStyle name="Обычный 49" xfId="93"/>
    <cellStyle name="Обычный 50" xfId="94"/>
    <cellStyle name="Обычный 51" xfId="95"/>
    <cellStyle name="Обычный 52" xfId="96"/>
    <cellStyle name="Обычный 53" xfId="97"/>
    <cellStyle name="Обычный 54" xfId="98"/>
    <cellStyle name="Обычный 55" xfId="99"/>
    <cellStyle name="Обычный 56" xfId="100"/>
    <cellStyle name="Обычный 57" xfId="101"/>
    <cellStyle name="Обычный 58" xfId="102"/>
    <cellStyle name="Обычный 59" xfId="103"/>
    <cellStyle name="Обычный 6" xfId="104"/>
    <cellStyle name="Обычный 60" xfId="105"/>
    <cellStyle name="Обычный 61" xfId="106"/>
    <cellStyle name="Обычный 62" xfId="107"/>
    <cellStyle name="Обычный 63" xfId="108"/>
    <cellStyle name="Обычный 64" xfId="109"/>
    <cellStyle name="Обычный 65" xfId="110"/>
    <cellStyle name="Обычный 66" xfId="111"/>
    <cellStyle name="Обычный 67" xfId="112"/>
    <cellStyle name="Обычный 68" xfId="113"/>
    <cellStyle name="Обычный 9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Финансовый 2 2" xfId="125"/>
    <cellStyle name="Финансовый 3" xfId="126"/>
    <cellStyle name="Хороший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SheetLayoutView="100" workbookViewId="0" topLeftCell="A1">
      <pane ySplit="5" topLeftCell="A18" activePane="bottomLeft" state="frozen"/>
      <selection pane="topLeft" activeCell="I47" sqref="I47"/>
      <selection pane="bottomLeft" activeCell="I34" sqref="I34"/>
    </sheetView>
  </sheetViews>
  <sheetFormatPr defaultColWidth="9.140625" defaultRowHeight="15"/>
  <cols>
    <col min="1" max="1" width="2.28125" style="22" customWidth="1"/>
    <col min="2" max="2" width="5.421875" style="32" customWidth="1"/>
    <col min="3" max="3" width="43.00390625" style="22" customWidth="1"/>
    <col min="4" max="4" width="19.28125" style="33" customWidth="1"/>
    <col min="5" max="5" width="18.8515625" style="22" customWidth="1"/>
    <col min="6" max="6" width="17.7109375" style="22" customWidth="1"/>
    <col min="7" max="7" width="15.7109375" style="22" customWidth="1"/>
    <col min="8" max="8" width="18.7109375" style="22" customWidth="1"/>
    <col min="9" max="9" width="23.140625" style="33" customWidth="1"/>
    <col min="10" max="10" width="13.140625" style="22" bestFit="1" customWidth="1"/>
    <col min="11" max="16384" width="9.140625" style="22" customWidth="1"/>
  </cols>
  <sheetData>
    <row r="1" spans="1:9" s="20" customFormat="1" ht="34.5" customHeight="1">
      <c r="A1" s="19"/>
      <c r="B1" s="43" t="s">
        <v>83</v>
      </c>
      <c r="C1" s="43"/>
      <c r="D1" s="43"/>
      <c r="E1" s="43"/>
      <c r="F1" s="43"/>
      <c r="G1" s="43"/>
      <c r="H1" s="43"/>
      <c r="I1" s="43"/>
    </row>
    <row r="2" spans="1:9" s="20" customFormat="1" ht="16.5">
      <c r="A2" s="19"/>
      <c r="B2" s="44" t="s">
        <v>27</v>
      </c>
      <c r="C2" s="44"/>
      <c r="D2" s="44"/>
      <c r="E2" s="44"/>
      <c r="F2" s="44"/>
      <c r="G2" s="44"/>
      <c r="H2" s="44"/>
      <c r="I2" s="44"/>
    </row>
    <row r="3" spans="1:9" s="20" customFormat="1" ht="16.5">
      <c r="A3" s="19"/>
      <c r="B3" s="19"/>
      <c r="C3" s="19"/>
      <c r="D3" s="21"/>
      <c r="E3" s="19"/>
      <c r="F3" s="19"/>
      <c r="G3" s="19"/>
      <c r="H3" s="19"/>
      <c r="I3" s="19"/>
    </row>
    <row r="4" spans="2:9" ht="87" customHeight="1">
      <c r="B4" s="37" t="s">
        <v>28</v>
      </c>
      <c r="C4" s="37" t="s">
        <v>29</v>
      </c>
      <c r="D4" s="37" t="s">
        <v>30</v>
      </c>
      <c r="E4" s="37" t="s">
        <v>31</v>
      </c>
      <c r="F4" s="37" t="s">
        <v>32</v>
      </c>
      <c r="G4" s="37" t="s">
        <v>33</v>
      </c>
      <c r="H4" s="37" t="s">
        <v>53</v>
      </c>
      <c r="I4" s="38" t="s">
        <v>54</v>
      </c>
    </row>
    <row r="5" spans="2:9" ht="25.5" customHeight="1">
      <c r="B5" s="37"/>
      <c r="C5" s="37"/>
      <c r="D5" s="37"/>
      <c r="E5" s="37"/>
      <c r="F5" s="37"/>
      <c r="G5" s="37"/>
      <c r="H5" s="37"/>
      <c r="I5" s="39"/>
    </row>
    <row r="6" spans="2:9" ht="45">
      <c r="B6" s="23">
        <v>1</v>
      </c>
      <c r="C6" s="27" t="s">
        <v>84</v>
      </c>
      <c r="D6" s="27" t="s">
        <v>34</v>
      </c>
      <c r="E6" s="27" t="s">
        <v>85</v>
      </c>
      <c r="F6" s="24" t="s">
        <v>89</v>
      </c>
      <c r="G6" s="29">
        <v>53</v>
      </c>
      <c r="H6" s="26">
        <v>49000</v>
      </c>
      <c r="I6" s="26">
        <f>+H6*G6/1000</f>
        <v>2597</v>
      </c>
    </row>
    <row r="7" spans="2:9" ht="45">
      <c r="B7" s="23">
        <v>2</v>
      </c>
      <c r="C7" s="27" t="s">
        <v>86</v>
      </c>
      <c r="D7" s="27" t="s">
        <v>34</v>
      </c>
      <c r="E7" s="27" t="s">
        <v>85</v>
      </c>
      <c r="F7" s="26" t="s">
        <v>90</v>
      </c>
      <c r="G7" s="29">
        <v>3</v>
      </c>
      <c r="H7" s="26">
        <v>54000</v>
      </c>
      <c r="I7" s="26">
        <f>+H7*G7/1000</f>
        <v>162</v>
      </c>
    </row>
    <row r="8" spans="2:9" ht="45">
      <c r="B8" s="23">
        <v>3</v>
      </c>
      <c r="C8" s="27" t="s">
        <v>86</v>
      </c>
      <c r="D8" s="27" t="s">
        <v>34</v>
      </c>
      <c r="E8" s="27" t="s">
        <v>85</v>
      </c>
      <c r="F8" s="24" t="s">
        <v>90</v>
      </c>
      <c r="G8" s="29">
        <v>4</v>
      </c>
      <c r="H8" s="26">
        <v>54000</v>
      </c>
      <c r="I8" s="26">
        <f>+H8*G8/1000</f>
        <v>216</v>
      </c>
    </row>
    <row r="9" spans="2:9" ht="45">
      <c r="B9" s="23">
        <v>4</v>
      </c>
      <c r="C9" s="27" t="s">
        <v>87</v>
      </c>
      <c r="D9" s="27" t="s">
        <v>34</v>
      </c>
      <c r="E9" s="27" t="s">
        <v>85</v>
      </c>
      <c r="F9" s="24" t="s">
        <v>36</v>
      </c>
      <c r="G9" s="29">
        <v>4</v>
      </c>
      <c r="H9" s="26">
        <v>635000</v>
      </c>
      <c r="I9" s="26">
        <f>+H9*G9/1000</f>
        <v>2540</v>
      </c>
    </row>
    <row r="10" spans="2:9" ht="45">
      <c r="B10" s="23">
        <v>5</v>
      </c>
      <c r="C10" s="27" t="s">
        <v>86</v>
      </c>
      <c r="D10" s="27" t="s">
        <v>34</v>
      </c>
      <c r="E10" s="27" t="s">
        <v>85</v>
      </c>
      <c r="F10" s="24" t="s">
        <v>90</v>
      </c>
      <c r="G10" s="29">
        <v>3</v>
      </c>
      <c r="H10" s="26">
        <v>79000</v>
      </c>
      <c r="I10" s="26">
        <f aca="true" t="shared" si="0" ref="I10:I25">+H10*G10/1000</f>
        <v>237</v>
      </c>
    </row>
    <row r="11" spans="2:9" ht="45">
      <c r="B11" s="23">
        <v>6</v>
      </c>
      <c r="C11" s="27" t="s">
        <v>86</v>
      </c>
      <c r="D11" s="27" t="s">
        <v>34</v>
      </c>
      <c r="E11" s="27" t="s">
        <v>85</v>
      </c>
      <c r="F11" s="24" t="s">
        <v>90</v>
      </c>
      <c r="G11" s="29">
        <v>2</v>
      </c>
      <c r="H11" s="26">
        <v>80000</v>
      </c>
      <c r="I11" s="26">
        <f t="shared" si="0"/>
        <v>160</v>
      </c>
    </row>
    <row r="12" spans="2:9" ht="45">
      <c r="B12" s="23">
        <v>7</v>
      </c>
      <c r="C12" s="27" t="s">
        <v>88</v>
      </c>
      <c r="D12" s="27" t="s">
        <v>34</v>
      </c>
      <c r="E12" s="27" t="s">
        <v>85</v>
      </c>
      <c r="F12" s="24" t="s">
        <v>36</v>
      </c>
      <c r="G12" s="29">
        <v>100</v>
      </c>
      <c r="H12" s="26">
        <v>10522</v>
      </c>
      <c r="I12" s="26">
        <f t="shared" si="0"/>
        <v>1052.2</v>
      </c>
    </row>
    <row r="13" spans="2:9" ht="45">
      <c r="B13" s="23">
        <v>8</v>
      </c>
      <c r="C13" s="27" t="s">
        <v>58</v>
      </c>
      <c r="D13" s="27" t="s">
        <v>34</v>
      </c>
      <c r="E13" s="27" t="s">
        <v>42</v>
      </c>
      <c r="F13" s="28" t="s">
        <v>38</v>
      </c>
      <c r="G13" s="29">
        <v>12</v>
      </c>
      <c r="H13" s="26">
        <v>14090000</v>
      </c>
      <c r="I13" s="26">
        <f t="shared" si="0"/>
        <v>169080</v>
      </c>
    </row>
    <row r="14" spans="2:9" ht="45">
      <c r="B14" s="23">
        <v>9</v>
      </c>
      <c r="C14" s="27" t="s">
        <v>40</v>
      </c>
      <c r="D14" s="27" t="s">
        <v>34</v>
      </c>
      <c r="E14" s="27" t="s">
        <v>37</v>
      </c>
      <c r="F14" s="28" t="s">
        <v>38</v>
      </c>
      <c r="G14" s="25">
        <v>1</v>
      </c>
      <c r="H14" s="26">
        <v>7000000</v>
      </c>
      <c r="I14" s="26">
        <f>+H14*G14/1000</f>
        <v>7000</v>
      </c>
    </row>
    <row r="15" spans="2:9" ht="45">
      <c r="B15" s="23">
        <v>10</v>
      </c>
      <c r="C15" s="27" t="s">
        <v>41</v>
      </c>
      <c r="D15" s="27" t="s">
        <v>34</v>
      </c>
      <c r="E15" s="27" t="s">
        <v>42</v>
      </c>
      <c r="F15" s="28" t="s">
        <v>43</v>
      </c>
      <c r="G15" s="29">
        <v>2</v>
      </c>
      <c r="H15" s="26">
        <v>1800000</v>
      </c>
      <c r="I15" s="26">
        <f>+H15*G15/1000</f>
        <v>3600</v>
      </c>
    </row>
    <row r="16" spans="2:9" ht="60">
      <c r="B16" s="23">
        <v>11</v>
      </c>
      <c r="C16" s="27" t="s">
        <v>44</v>
      </c>
      <c r="D16" s="27" t="s">
        <v>34</v>
      </c>
      <c r="E16" s="27" t="s">
        <v>45</v>
      </c>
      <c r="F16" s="24" t="s">
        <v>35</v>
      </c>
      <c r="G16" s="25">
        <v>6</v>
      </c>
      <c r="H16" s="26">
        <v>890450</v>
      </c>
      <c r="I16" s="26">
        <f>+H16*G16/1000</f>
        <v>5342.7</v>
      </c>
    </row>
    <row r="17" spans="2:9" ht="45">
      <c r="B17" s="23">
        <v>12</v>
      </c>
      <c r="C17" s="27" t="s">
        <v>46</v>
      </c>
      <c r="D17" s="27" t="s">
        <v>34</v>
      </c>
      <c r="E17" s="27" t="s">
        <v>37</v>
      </c>
      <c r="F17" s="28" t="s">
        <v>47</v>
      </c>
      <c r="G17" s="29">
        <v>1</v>
      </c>
      <c r="H17" s="26">
        <v>4100000</v>
      </c>
      <c r="I17" s="26">
        <f t="shared" si="0"/>
        <v>4100</v>
      </c>
    </row>
    <row r="18" spans="2:9" ht="45">
      <c r="B18" s="23">
        <v>13</v>
      </c>
      <c r="C18" s="27" t="s">
        <v>48</v>
      </c>
      <c r="D18" s="27" t="s">
        <v>34</v>
      </c>
      <c r="E18" s="27" t="s">
        <v>37</v>
      </c>
      <c r="F18" s="28" t="s">
        <v>38</v>
      </c>
      <c r="G18" s="29">
        <v>1</v>
      </c>
      <c r="H18" s="26">
        <v>2000000</v>
      </c>
      <c r="I18" s="26">
        <f t="shared" si="0"/>
        <v>2000</v>
      </c>
    </row>
    <row r="19" spans="2:9" ht="15">
      <c r="B19" s="23">
        <v>14</v>
      </c>
      <c r="C19" s="27"/>
      <c r="D19" s="27"/>
      <c r="E19" s="27"/>
      <c r="F19" s="28"/>
      <c r="G19" s="29"/>
      <c r="H19" s="26"/>
      <c r="I19" s="26">
        <f t="shared" si="0"/>
        <v>0</v>
      </c>
    </row>
    <row r="20" spans="2:9" ht="120">
      <c r="B20" s="23">
        <v>15</v>
      </c>
      <c r="C20" s="27" t="s">
        <v>49</v>
      </c>
      <c r="D20" s="27" t="s">
        <v>50</v>
      </c>
      <c r="E20" s="27" t="s">
        <v>37</v>
      </c>
      <c r="F20" s="28" t="s">
        <v>38</v>
      </c>
      <c r="G20" s="29">
        <v>1</v>
      </c>
      <c r="H20" s="26">
        <v>35420000</v>
      </c>
      <c r="I20" s="26">
        <f t="shared" si="0"/>
        <v>35420</v>
      </c>
    </row>
    <row r="21" spans="2:9" ht="45">
      <c r="B21" s="23">
        <v>16</v>
      </c>
      <c r="C21" s="27" t="s">
        <v>51</v>
      </c>
      <c r="D21" s="27" t="s">
        <v>50</v>
      </c>
      <c r="E21" s="27" t="s">
        <v>37</v>
      </c>
      <c r="F21" s="28" t="s">
        <v>39</v>
      </c>
      <c r="G21" s="29">
        <v>100</v>
      </c>
      <c r="H21" s="26">
        <v>19000</v>
      </c>
      <c r="I21" s="26">
        <f t="shared" si="0"/>
        <v>1900</v>
      </c>
    </row>
    <row r="22" spans="2:10" ht="45">
      <c r="B22" s="23">
        <v>17</v>
      </c>
      <c r="C22" s="27" t="s">
        <v>91</v>
      </c>
      <c r="D22" s="27" t="s">
        <v>50</v>
      </c>
      <c r="E22" s="27" t="s">
        <v>37</v>
      </c>
      <c r="F22" s="28" t="s">
        <v>39</v>
      </c>
      <c r="G22" s="29">
        <v>500</v>
      </c>
      <c r="H22" s="26">
        <v>440000</v>
      </c>
      <c r="I22" s="26">
        <f t="shared" si="0"/>
        <v>220000</v>
      </c>
      <c r="J22" s="34"/>
    </row>
    <row r="23" spans="2:10" ht="45">
      <c r="B23" s="23">
        <v>18</v>
      </c>
      <c r="C23" s="27" t="s">
        <v>92</v>
      </c>
      <c r="D23" s="27" t="s">
        <v>50</v>
      </c>
      <c r="E23" s="27" t="s">
        <v>93</v>
      </c>
      <c r="F23" s="28" t="s">
        <v>36</v>
      </c>
      <c r="G23" s="29">
        <v>30</v>
      </c>
      <c r="H23" s="26">
        <v>800000</v>
      </c>
      <c r="I23" s="26">
        <f>+H23*G23/1000</f>
        <v>24000</v>
      </c>
      <c r="J23" s="34"/>
    </row>
    <row r="24" spans="2:9" ht="45">
      <c r="B24" s="23">
        <v>19</v>
      </c>
      <c r="C24" s="27" t="s">
        <v>94</v>
      </c>
      <c r="D24" s="27" t="s">
        <v>50</v>
      </c>
      <c r="E24" s="27" t="s">
        <v>93</v>
      </c>
      <c r="F24" s="28" t="s">
        <v>36</v>
      </c>
      <c r="G24" s="29">
        <v>1</v>
      </c>
      <c r="H24" s="26">
        <v>1384000</v>
      </c>
      <c r="I24" s="26">
        <f>+H24*G24/1000</f>
        <v>1384</v>
      </c>
    </row>
    <row r="25" spans="2:9" ht="45">
      <c r="B25" s="23">
        <v>20</v>
      </c>
      <c r="C25" s="27" t="s">
        <v>95</v>
      </c>
      <c r="D25" s="27" t="s">
        <v>50</v>
      </c>
      <c r="E25" s="27" t="s">
        <v>93</v>
      </c>
      <c r="F25" s="28" t="s">
        <v>36</v>
      </c>
      <c r="G25" s="29">
        <v>1</v>
      </c>
      <c r="H25" s="26">
        <v>1053000</v>
      </c>
      <c r="I25" s="26">
        <f t="shared" si="0"/>
        <v>1053</v>
      </c>
    </row>
    <row r="26" spans="2:9" ht="45">
      <c r="B26" s="23">
        <v>21</v>
      </c>
      <c r="C26" s="27" t="s">
        <v>96</v>
      </c>
      <c r="D26" s="27" t="s">
        <v>50</v>
      </c>
      <c r="E26" s="27" t="s">
        <v>93</v>
      </c>
      <c r="F26" s="28" t="s">
        <v>36</v>
      </c>
      <c r="G26" s="29">
        <v>1</v>
      </c>
      <c r="H26" s="26">
        <v>685000</v>
      </c>
      <c r="I26" s="26">
        <f aca="true" t="shared" si="1" ref="I26:I32">+H26*G26/1000</f>
        <v>685</v>
      </c>
    </row>
    <row r="27" spans="2:9" ht="45">
      <c r="B27" s="23">
        <v>22</v>
      </c>
      <c r="C27" s="27" t="s">
        <v>97</v>
      </c>
      <c r="D27" s="27" t="s">
        <v>50</v>
      </c>
      <c r="E27" s="27" t="s">
        <v>93</v>
      </c>
      <c r="F27" s="28" t="s">
        <v>36</v>
      </c>
      <c r="G27" s="29">
        <v>1</v>
      </c>
      <c r="H27" s="26">
        <v>1250000</v>
      </c>
      <c r="I27" s="26">
        <f t="shared" si="1"/>
        <v>1250</v>
      </c>
    </row>
    <row r="28" spans="2:9" ht="45">
      <c r="B28" s="23">
        <v>23</v>
      </c>
      <c r="C28" s="27" t="s">
        <v>98</v>
      </c>
      <c r="D28" s="27" t="s">
        <v>50</v>
      </c>
      <c r="E28" s="27" t="s">
        <v>93</v>
      </c>
      <c r="F28" s="28" t="s">
        <v>36</v>
      </c>
      <c r="G28" s="29">
        <v>50</v>
      </c>
      <c r="H28" s="26">
        <v>144899</v>
      </c>
      <c r="I28" s="26">
        <f t="shared" si="1"/>
        <v>7244.95</v>
      </c>
    </row>
    <row r="29" spans="2:9" ht="45">
      <c r="B29" s="23">
        <v>24</v>
      </c>
      <c r="C29" s="27" t="s">
        <v>99</v>
      </c>
      <c r="D29" s="27" t="s">
        <v>50</v>
      </c>
      <c r="E29" s="27" t="s">
        <v>85</v>
      </c>
      <c r="F29" s="28" t="s">
        <v>36</v>
      </c>
      <c r="G29" s="29">
        <v>16</v>
      </c>
      <c r="H29" s="26">
        <v>299100</v>
      </c>
      <c r="I29" s="26">
        <f t="shared" si="1"/>
        <v>4785.6</v>
      </c>
    </row>
    <row r="30" spans="2:9" ht="45">
      <c r="B30" s="23">
        <v>25</v>
      </c>
      <c r="C30" s="27" t="s">
        <v>100</v>
      </c>
      <c r="D30" s="27" t="s">
        <v>50</v>
      </c>
      <c r="E30" s="27" t="s">
        <v>85</v>
      </c>
      <c r="F30" s="28" t="s">
        <v>36</v>
      </c>
      <c r="G30" s="29">
        <v>5</v>
      </c>
      <c r="H30" s="26">
        <v>218000</v>
      </c>
      <c r="I30" s="26">
        <f t="shared" si="1"/>
        <v>1090</v>
      </c>
    </row>
    <row r="31" spans="2:9" ht="45">
      <c r="B31" s="23">
        <v>26</v>
      </c>
      <c r="C31" s="27" t="s">
        <v>98</v>
      </c>
      <c r="D31" s="27" t="s">
        <v>50</v>
      </c>
      <c r="E31" s="27" t="s">
        <v>93</v>
      </c>
      <c r="F31" s="28" t="s">
        <v>36</v>
      </c>
      <c r="G31" s="29">
        <v>14</v>
      </c>
      <c r="H31" s="26">
        <v>169999</v>
      </c>
      <c r="I31" s="26">
        <f>+H31*G31/1000</f>
        <v>2379.986</v>
      </c>
    </row>
    <row r="32" spans="2:10" ht="45">
      <c r="B32" s="23">
        <v>27</v>
      </c>
      <c r="C32" s="27" t="s">
        <v>101</v>
      </c>
      <c r="D32" s="27" t="s">
        <v>50</v>
      </c>
      <c r="E32" s="27" t="s">
        <v>93</v>
      </c>
      <c r="F32" s="28" t="s">
        <v>102</v>
      </c>
      <c r="G32" s="29">
        <v>100</v>
      </c>
      <c r="H32" s="26">
        <v>4800</v>
      </c>
      <c r="I32" s="26">
        <f t="shared" si="1"/>
        <v>480</v>
      </c>
      <c r="J32" s="34"/>
    </row>
    <row r="33" spans="2:9" ht="25.5" customHeight="1">
      <c r="B33" s="40" t="s">
        <v>52</v>
      </c>
      <c r="C33" s="41"/>
      <c r="D33" s="41"/>
      <c r="E33" s="41"/>
      <c r="F33" s="42"/>
      <c r="G33" s="30">
        <f>SUM(G6:G32)</f>
        <v>1012</v>
      </c>
      <c r="H33" s="31">
        <f>SUM(H6:H32)</f>
        <v>72729770</v>
      </c>
      <c r="I33" s="31">
        <f>SUM(I6:I32)</f>
        <v>499759.436</v>
      </c>
    </row>
    <row r="34" spans="3:9" s="32" customFormat="1" ht="15">
      <c r="C34" s="22"/>
      <c r="D34" s="33"/>
      <c r="E34" s="22"/>
      <c r="F34" s="22"/>
      <c r="G34" s="22"/>
      <c r="H34" s="34"/>
      <c r="I34" s="33"/>
    </row>
    <row r="35" ht="15">
      <c r="H35" s="34"/>
    </row>
    <row r="36" spans="7:9" ht="15">
      <c r="G36" s="35"/>
      <c r="H36" s="35"/>
      <c r="I36" s="35"/>
    </row>
    <row r="37" ht="15">
      <c r="H37" s="34"/>
    </row>
    <row r="38" spans="1:11" s="33" customFormat="1" ht="15">
      <c r="A38" s="22"/>
      <c r="B38" s="32"/>
      <c r="C38" s="22"/>
      <c r="E38" s="22"/>
      <c r="F38" s="22"/>
      <c r="G38" s="22"/>
      <c r="H38" s="34"/>
      <c r="J38" s="22"/>
      <c r="K38" s="22"/>
    </row>
    <row r="39" spans="1:11" s="33" customFormat="1" ht="15">
      <c r="A39" s="22"/>
      <c r="B39" s="32"/>
      <c r="C39" s="22"/>
      <c r="E39" s="22"/>
      <c r="F39" s="22"/>
      <c r="G39" s="22"/>
      <c r="H39" s="34"/>
      <c r="J39" s="22"/>
      <c r="K39" s="22"/>
    </row>
  </sheetData>
  <sheetProtection/>
  <mergeCells count="11">
    <mergeCell ref="F4:F5"/>
    <mergeCell ref="G4:G5"/>
    <mergeCell ref="H4:H5"/>
    <mergeCell ref="I4:I5"/>
    <mergeCell ref="B33:F33"/>
    <mergeCell ref="B1:I1"/>
    <mergeCell ref="B2:I2"/>
    <mergeCell ref="B4:B5"/>
    <mergeCell ref="C4:C5"/>
    <mergeCell ref="D4:D5"/>
    <mergeCell ref="E4:E5"/>
  </mergeCells>
  <printOptions/>
  <pageMargins left="0.11811023622047245" right="0.31496062992125984" top="0.35433070866141736" bottom="0.35433070866141736" header="0.31496062992125984" footer="0.31496062992125984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8"/>
  <sheetViews>
    <sheetView zoomScale="85" zoomScaleNormal="85" zoomScalePageLayoutView="0" workbookViewId="0" topLeftCell="A1">
      <selection activeCell="A2" sqref="A2:M2"/>
    </sheetView>
  </sheetViews>
  <sheetFormatPr defaultColWidth="9.28125" defaultRowHeight="15"/>
  <cols>
    <col min="1" max="1" width="56.57421875" style="3" customWidth="1"/>
    <col min="2" max="2" width="8.140625" style="3" bestFit="1" customWidth="1"/>
    <col min="3" max="3" width="13.8515625" style="3" customWidth="1"/>
    <col min="4" max="4" width="10.57421875" style="3" bestFit="1" customWidth="1"/>
    <col min="5" max="7" width="12.140625" style="3" bestFit="1" customWidth="1"/>
    <col min="8" max="8" width="10.421875" style="3" bestFit="1" customWidth="1"/>
    <col min="9" max="10" width="9.28125" style="1" customWidth="1"/>
    <col min="11" max="11" width="10.28125" style="1" bestFit="1" customWidth="1"/>
    <col min="12" max="16384" width="9.28125" style="1" customWidth="1"/>
  </cols>
  <sheetData>
    <row r="1" spans="1:8" ht="15.75">
      <c r="A1" s="1"/>
      <c r="B1" s="4"/>
      <c r="C1" s="4"/>
      <c r="D1" s="4"/>
      <c r="E1" s="1"/>
      <c r="F1" s="1"/>
      <c r="G1" s="46"/>
      <c r="H1" s="46"/>
    </row>
    <row r="2" spans="1:13" ht="41.25" customHeight="1">
      <c r="A2" s="47" t="s">
        <v>60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8" ht="27" customHeight="1">
      <c r="A3" s="45" t="s">
        <v>7</v>
      </c>
      <c r="B3" s="45"/>
      <c r="C3" s="45"/>
      <c r="D3" s="45"/>
      <c r="E3" s="45"/>
      <c r="F3" s="45"/>
      <c r="G3" s="45"/>
      <c r="H3" s="45"/>
    </row>
    <row r="4" spans="1:13" s="5" customFormat="1" ht="54.75" customHeight="1">
      <c r="A4" s="8" t="s">
        <v>0</v>
      </c>
      <c r="B4" s="9" t="s">
        <v>1</v>
      </c>
      <c r="C4" s="9" t="s">
        <v>2</v>
      </c>
      <c r="D4" s="9" t="s">
        <v>3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  <c r="J4" s="10" t="s">
        <v>19</v>
      </c>
      <c r="K4" s="10" t="s">
        <v>20</v>
      </c>
      <c r="L4" s="10" t="s">
        <v>21</v>
      </c>
      <c r="M4" s="10" t="s">
        <v>22</v>
      </c>
    </row>
    <row r="5" spans="1:13" ht="15.75">
      <c r="A5" s="17" t="s">
        <v>61</v>
      </c>
      <c r="B5" s="11"/>
      <c r="C5" s="11"/>
      <c r="D5" s="11"/>
      <c r="E5" s="15">
        <f>+F5+J5</f>
        <v>382104</v>
      </c>
      <c r="F5" s="54">
        <f>+G5+H5+I5</f>
        <v>172850</v>
      </c>
      <c r="G5" s="13">
        <v>70850</v>
      </c>
      <c r="H5" s="13">
        <v>60300</v>
      </c>
      <c r="I5" s="12">
        <v>41700</v>
      </c>
      <c r="J5" s="13">
        <f>+K5+L5+M5</f>
        <v>209254</v>
      </c>
      <c r="K5" s="13">
        <v>149254</v>
      </c>
      <c r="L5" s="13">
        <v>10000</v>
      </c>
      <c r="M5" s="12">
        <v>50000</v>
      </c>
    </row>
    <row r="6" spans="1:13" ht="15.75">
      <c r="A6" s="17" t="s">
        <v>62</v>
      </c>
      <c r="B6" s="11"/>
      <c r="C6" s="11"/>
      <c r="D6" s="11"/>
      <c r="E6" s="15">
        <f aca="true" t="shared" si="0" ref="E6:E18">+F6+J6</f>
        <v>0</v>
      </c>
      <c r="F6" s="54">
        <f aca="true" t="shared" si="1" ref="F6:F18">+G6+H6+I6</f>
        <v>0</v>
      </c>
      <c r="G6" s="13"/>
      <c r="H6" s="13"/>
      <c r="I6" s="12"/>
      <c r="J6" s="13">
        <f aca="true" t="shared" si="2" ref="J6:J18">+K6+L6+M6</f>
        <v>0</v>
      </c>
      <c r="K6" s="13"/>
      <c r="L6" s="13"/>
      <c r="M6" s="12"/>
    </row>
    <row r="7" spans="1:13" ht="15.75">
      <c r="A7" s="17" t="s">
        <v>63</v>
      </c>
      <c r="B7" s="11" t="s">
        <v>23</v>
      </c>
      <c r="C7" s="11" t="s">
        <v>24</v>
      </c>
      <c r="D7" s="11" t="s">
        <v>4</v>
      </c>
      <c r="E7" s="15">
        <f t="shared" si="0"/>
        <v>29194</v>
      </c>
      <c r="F7" s="54">
        <f t="shared" si="1"/>
        <v>9000</v>
      </c>
      <c r="G7" s="13">
        <v>4000</v>
      </c>
      <c r="H7" s="13">
        <v>4000</v>
      </c>
      <c r="I7" s="12">
        <v>1000</v>
      </c>
      <c r="J7" s="13">
        <f t="shared" si="2"/>
        <v>20194</v>
      </c>
      <c r="K7" s="13">
        <v>20194</v>
      </c>
      <c r="L7" s="13">
        <v>0</v>
      </c>
      <c r="M7" s="12">
        <v>0</v>
      </c>
    </row>
    <row r="8" spans="1:13" ht="15.75">
      <c r="A8" s="16" t="s">
        <v>64</v>
      </c>
      <c r="B8" s="11" t="s">
        <v>23</v>
      </c>
      <c r="C8" s="11" t="s">
        <v>57</v>
      </c>
      <c r="D8" s="11" t="s">
        <v>4</v>
      </c>
      <c r="E8" s="15">
        <f t="shared" si="0"/>
        <v>40000</v>
      </c>
      <c r="F8" s="54">
        <f t="shared" si="1"/>
        <v>0</v>
      </c>
      <c r="G8" s="13">
        <v>0</v>
      </c>
      <c r="H8" s="13">
        <v>0</v>
      </c>
      <c r="I8" s="12">
        <v>0</v>
      </c>
      <c r="J8" s="13">
        <f t="shared" si="2"/>
        <v>40000</v>
      </c>
      <c r="K8" s="13">
        <v>0</v>
      </c>
      <c r="L8" s="13">
        <v>0</v>
      </c>
      <c r="M8" s="12">
        <v>40000</v>
      </c>
    </row>
    <row r="9" spans="1:13" ht="15.75">
      <c r="A9" s="17" t="s">
        <v>65</v>
      </c>
      <c r="B9" s="11" t="s">
        <v>23</v>
      </c>
      <c r="C9" s="11" t="s">
        <v>13</v>
      </c>
      <c r="D9" s="11" t="s">
        <v>14</v>
      </c>
      <c r="E9" s="15">
        <f t="shared" si="0"/>
        <v>11600</v>
      </c>
      <c r="F9" s="54">
        <f t="shared" si="1"/>
        <v>6600</v>
      </c>
      <c r="G9" s="13">
        <v>4000</v>
      </c>
      <c r="H9" s="13">
        <v>2600</v>
      </c>
      <c r="I9" s="12">
        <v>0</v>
      </c>
      <c r="J9" s="13">
        <f t="shared" si="2"/>
        <v>5000</v>
      </c>
      <c r="K9" s="13">
        <v>5000</v>
      </c>
      <c r="L9" s="13">
        <v>0</v>
      </c>
      <c r="M9" s="12">
        <v>0</v>
      </c>
    </row>
    <row r="10" spans="1:13" ht="31.5">
      <c r="A10" s="17" t="s">
        <v>66</v>
      </c>
      <c r="B10" s="11" t="s">
        <v>23</v>
      </c>
      <c r="C10" s="11" t="s">
        <v>13</v>
      </c>
      <c r="D10" s="11" t="s">
        <v>67</v>
      </c>
      <c r="E10" s="15">
        <f t="shared" si="0"/>
        <v>6100</v>
      </c>
      <c r="F10" s="54">
        <f t="shared" si="1"/>
        <v>5400</v>
      </c>
      <c r="G10" s="13">
        <v>4000</v>
      </c>
      <c r="H10" s="13">
        <v>700</v>
      </c>
      <c r="I10" s="12">
        <v>700</v>
      </c>
      <c r="J10" s="13">
        <f t="shared" si="2"/>
        <v>700</v>
      </c>
      <c r="K10" s="13">
        <v>700</v>
      </c>
      <c r="L10" s="13">
        <v>0</v>
      </c>
      <c r="M10" s="12">
        <v>0</v>
      </c>
    </row>
    <row r="11" spans="1:13" ht="15.75">
      <c r="A11" s="48" t="s">
        <v>68</v>
      </c>
      <c r="B11" s="11" t="s">
        <v>23</v>
      </c>
      <c r="C11" s="11" t="s">
        <v>11</v>
      </c>
      <c r="D11" s="11" t="s">
        <v>12</v>
      </c>
      <c r="E11" s="15">
        <f t="shared" si="0"/>
        <v>10000</v>
      </c>
      <c r="F11" s="54">
        <f t="shared" si="1"/>
        <v>9000</v>
      </c>
      <c r="G11" s="13">
        <v>3000</v>
      </c>
      <c r="H11" s="13">
        <v>3000</v>
      </c>
      <c r="I11" s="12">
        <v>3000</v>
      </c>
      <c r="J11" s="13">
        <f t="shared" si="2"/>
        <v>1000</v>
      </c>
      <c r="K11" s="13">
        <v>1000</v>
      </c>
      <c r="L11" s="13">
        <v>0</v>
      </c>
      <c r="M11" s="12">
        <v>0</v>
      </c>
    </row>
    <row r="12" spans="1:13" ht="15.75">
      <c r="A12" s="48" t="s">
        <v>69</v>
      </c>
      <c r="B12" s="11" t="s">
        <v>23</v>
      </c>
      <c r="C12" s="11" t="s">
        <v>11</v>
      </c>
      <c r="D12" s="11" t="s">
        <v>70</v>
      </c>
      <c r="E12" s="15">
        <f t="shared" si="0"/>
        <v>2650</v>
      </c>
      <c r="F12" s="54">
        <f t="shared" si="1"/>
        <v>2650</v>
      </c>
      <c r="G12" s="13">
        <v>2650</v>
      </c>
      <c r="H12" s="13">
        <v>0</v>
      </c>
      <c r="I12" s="12">
        <v>0</v>
      </c>
      <c r="J12" s="13">
        <f t="shared" si="2"/>
        <v>0</v>
      </c>
      <c r="K12" s="13">
        <v>0</v>
      </c>
      <c r="L12" s="13">
        <v>0</v>
      </c>
      <c r="M12" s="12">
        <v>0</v>
      </c>
    </row>
    <row r="13" spans="1:13" ht="15.75">
      <c r="A13" s="16" t="s">
        <v>71</v>
      </c>
      <c r="B13" s="11" t="s">
        <v>23</v>
      </c>
      <c r="C13" s="11" t="s">
        <v>11</v>
      </c>
      <c r="D13" s="11" t="s">
        <v>72</v>
      </c>
      <c r="E13" s="15">
        <f t="shared" si="0"/>
        <v>59360</v>
      </c>
      <c r="F13" s="15">
        <f t="shared" si="1"/>
        <v>30000</v>
      </c>
      <c r="G13" s="12">
        <v>10000</v>
      </c>
      <c r="H13" s="12">
        <v>10000</v>
      </c>
      <c r="I13" s="12">
        <v>10000</v>
      </c>
      <c r="J13" s="12">
        <f t="shared" si="2"/>
        <v>29360</v>
      </c>
      <c r="K13" s="12">
        <v>29360</v>
      </c>
      <c r="L13" s="12">
        <v>0</v>
      </c>
      <c r="M13" s="12">
        <v>0</v>
      </c>
    </row>
    <row r="14" spans="1:13" ht="15.75">
      <c r="A14" s="16" t="s">
        <v>73</v>
      </c>
      <c r="B14" s="11" t="s">
        <v>23</v>
      </c>
      <c r="C14" s="11" t="s">
        <v>16</v>
      </c>
      <c r="D14" s="11" t="s">
        <v>4</v>
      </c>
      <c r="E14" s="15">
        <f t="shared" si="0"/>
        <v>8000</v>
      </c>
      <c r="F14" s="54">
        <f t="shared" si="1"/>
        <v>3000</v>
      </c>
      <c r="G14" s="13">
        <v>3000</v>
      </c>
      <c r="H14" s="13">
        <v>0</v>
      </c>
      <c r="I14" s="12">
        <v>0</v>
      </c>
      <c r="J14" s="13">
        <f t="shared" si="2"/>
        <v>5000</v>
      </c>
      <c r="K14" s="13">
        <v>5000</v>
      </c>
      <c r="L14" s="13">
        <v>0</v>
      </c>
      <c r="M14" s="12">
        <v>0</v>
      </c>
    </row>
    <row r="15" spans="1:13" ht="15.75">
      <c r="A15" s="16" t="s">
        <v>74</v>
      </c>
      <c r="B15" s="11" t="s">
        <v>23</v>
      </c>
      <c r="C15" s="11" t="s">
        <v>56</v>
      </c>
      <c r="D15" s="11" t="s">
        <v>14</v>
      </c>
      <c r="E15" s="15">
        <f t="shared" si="0"/>
        <v>24000</v>
      </c>
      <c r="F15" s="15">
        <f t="shared" si="1"/>
        <v>21000</v>
      </c>
      <c r="G15" s="12">
        <v>7000</v>
      </c>
      <c r="H15" s="12">
        <v>7000</v>
      </c>
      <c r="I15" s="12">
        <v>7000</v>
      </c>
      <c r="J15" s="12">
        <f t="shared" si="2"/>
        <v>3000</v>
      </c>
      <c r="K15" s="12">
        <v>1000</v>
      </c>
      <c r="L15" s="12">
        <v>1000</v>
      </c>
      <c r="M15" s="12">
        <v>1000</v>
      </c>
    </row>
    <row r="16" spans="1:13" ht="15.75">
      <c r="A16" s="49" t="s">
        <v>75</v>
      </c>
      <c r="B16" s="11">
        <v>42</v>
      </c>
      <c r="C16" s="11">
        <v>92</v>
      </c>
      <c r="D16" s="11">
        <v>200</v>
      </c>
      <c r="E16" s="55">
        <f t="shared" si="0"/>
        <v>103000</v>
      </c>
      <c r="F16" s="55">
        <f t="shared" si="1"/>
        <v>60000</v>
      </c>
      <c r="G16" s="50">
        <v>20000</v>
      </c>
      <c r="H16" s="50">
        <v>20000</v>
      </c>
      <c r="I16" s="51">
        <v>20000</v>
      </c>
      <c r="J16" s="51">
        <f t="shared" si="2"/>
        <v>43000</v>
      </c>
      <c r="K16" s="51">
        <v>43000</v>
      </c>
      <c r="L16" s="52">
        <v>0</v>
      </c>
      <c r="M16" s="52">
        <v>0</v>
      </c>
    </row>
    <row r="17" spans="1:13" ht="15.75">
      <c r="A17" s="49" t="s">
        <v>76</v>
      </c>
      <c r="B17" s="11">
        <v>42</v>
      </c>
      <c r="C17" s="11">
        <v>99</v>
      </c>
      <c r="D17" s="11">
        <v>990</v>
      </c>
      <c r="E17" s="55">
        <f t="shared" si="0"/>
        <v>88000</v>
      </c>
      <c r="F17" s="55">
        <f t="shared" si="1"/>
        <v>26000</v>
      </c>
      <c r="G17" s="50">
        <v>13000</v>
      </c>
      <c r="H17" s="50">
        <v>13000</v>
      </c>
      <c r="I17" s="52">
        <v>0</v>
      </c>
      <c r="J17" s="51">
        <f t="shared" si="2"/>
        <v>62000</v>
      </c>
      <c r="K17" s="51">
        <v>44000</v>
      </c>
      <c r="L17" s="51">
        <v>9000</v>
      </c>
      <c r="M17" s="51">
        <v>9000</v>
      </c>
    </row>
    <row r="18" spans="1:13" ht="15.75">
      <c r="A18" s="49" t="s">
        <v>77</v>
      </c>
      <c r="B18" s="11">
        <v>48</v>
      </c>
      <c r="C18" s="11">
        <v>21</v>
      </c>
      <c r="D18" s="11">
        <v>140</v>
      </c>
      <c r="E18" s="56">
        <f t="shared" si="0"/>
        <v>200</v>
      </c>
      <c r="F18" s="56">
        <f t="shared" si="1"/>
        <v>200</v>
      </c>
      <c r="G18" s="49">
        <v>200</v>
      </c>
      <c r="H18" s="49">
        <v>0</v>
      </c>
      <c r="I18" s="52">
        <v>0</v>
      </c>
      <c r="J18" s="52">
        <f t="shared" si="2"/>
        <v>0</v>
      </c>
      <c r="K18" s="53">
        <v>0</v>
      </c>
      <c r="L18" s="52">
        <v>0</v>
      </c>
      <c r="M18" s="52">
        <v>0</v>
      </c>
    </row>
  </sheetData>
  <sheetProtection/>
  <mergeCells count="3">
    <mergeCell ref="A3:H3"/>
    <mergeCell ref="G1:H1"/>
    <mergeCell ref="A2:M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16"/>
  <sheetViews>
    <sheetView zoomScale="85" zoomScaleNormal="85" zoomScalePageLayoutView="0" workbookViewId="0" topLeftCell="A1">
      <selection activeCell="E12" sqref="E12"/>
    </sheetView>
  </sheetViews>
  <sheetFormatPr defaultColWidth="9.28125" defaultRowHeight="15"/>
  <cols>
    <col min="1" max="1" width="50.00390625" style="3" customWidth="1"/>
    <col min="2" max="2" width="8.140625" style="3" bestFit="1" customWidth="1"/>
    <col min="3" max="3" width="13.8515625" style="3" customWidth="1"/>
    <col min="4" max="4" width="10.57421875" style="3" bestFit="1" customWidth="1"/>
    <col min="5" max="7" width="12.140625" style="3" bestFit="1" customWidth="1"/>
    <col min="8" max="8" width="10.421875" style="3" bestFit="1" customWidth="1"/>
    <col min="9" max="9" width="9.28125" style="1" customWidth="1"/>
    <col min="10" max="10" width="12.8515625" style="1" bestFit="1" customWidth="1"/>
    <col min="11" max="11" width="9.28125" style="1" customWidth="1"/>
    <col min="12" max="12" width="11.8515625" style="1" customWidth="1"/>
    <col min="13" max="16384" width="9.28125" style="1" customWidth="1"/>
  </cols>
  <sheetData>
    <row r="1" spans="1:8" ht="15.75">
      <c r="A1" s="1"/>
      <c r="B1" s="4"/>
      <c r="C1" s="4"/>
      <c r="D1" s="4"/>
      <c r="E1" s="1"/>
      <c r="F1" s="1"/>
      <c r="G1" s="46"/>
      <c r="H1" s="46"/>
    </row>
    <row r="2" spans="1:13" ht="41.25" customHeight="1">
      <c r="A2" s="47" t="s">
        <v>59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8" ht="27" customHeight="1">
      <c r="A3" s="45" t="s">
        <v>7</v>
      </c>
      <c r="B3" s="45"/>
      <c r="C3" s="45"/>
      <c r="D3" s="45"/>
      <c r="E3" s="45"/>
      <c r="F3" s="45"/>
      <c r="G3" s="45"/>
      <c r="H3" s="45"/>
    </row>
    <row r="4" spans="1:13" s="5" customFormat="1" ht="54.75" customHeight="1">
      <c r="A4" s="8" t="s">
        <v>0</v>
      </c>
      <c r="B4" s="9" t="s">
        <v>1</v>
      </c>
      <c r="C4" s="9" t="s">
        <v>2</v>
      </c>
      <c r="D4" s="9" t="s">
        <v>3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  <c r="J4" s="10" t="s">
        <v>19</v>
      </c>
      <c r="K4" s="10" t="s">
        <v>20</v>
      </c>
      <c r="L4" s="10" t="s">
        <v>21</v>
      </c>
      <c r="M4" s="10" t="s">
        <v>22</v>
      </c>
    </row>
    <row r="5" spans="1:13" ht="31.5">
      <c r="A5" s="2" t="s">
        <v>5</v>
      </c>
      <c r="B5" s="11">
        <v>42</v>
      </c>
      <c r="C5" s="11" t="s">
        <v>11</v>
      </c>
      <c r="D5" s="11" t="s">
        <v>12</v>
      </c>
      <c r="E5" s="15">
        <f>+F5+J5</f>
        <v>25000</v>
      </c>
      <c r="F5" s="54">
        <f>+G5+H5+I5</f>
        <v>15000</v>
      </c>
      <c r="G5" s="13">
        <v>5000</v>
      </c>
      <c r="H5" s="13">
        <v>5000</v>
      </c>
      <c r="I5" s="12">
        <v>5000</v>
      </c>
      <c r="J5" s="13">
        <f>+K5+L5+M5</f>
        <v>10000</v>
      </c>
      <c r="K5" s="13">
        <v>5000</v>
      </c>
      <c r="L5" s="13">
        <v>5000</v>
      </c>
      <c r="M5" s="12">
        <v>0</v>
      </c>
    </row>
    <row r="6" spans="1:13" ht="15.75">
      <c r="A6" s="2" t="s">
        <v>15</v>
      </c>
      <c r="B6" s="11" t="s">
        <v>23</v>
      </c>
      <c r="C6" s="11" t="s">
        <v>16</v>
      </c>
      <c r="D6" s="11" t="s">
        <v>4</v>
      </c>
      <c r="E6" s="15">
        <f aca="true" t="shared" si="0" ref="E6:E14">+F6+J6</f>
        <v>0</v>
      </c>
      <c r="F6" s="54">
        <f aca="true" t="shared" si="1" ref="F6:F14">+G6+H6+I6</f>
        <v>0</v>
      </c>
      <c r="G6" s="13"/>
      <c r="H6" s="13"/>
      <c r="I6" s="12">
        <v>0</v>
      </c>
      <c r="J6" s="54">
        <f aca="true" t="shared" si="2" ref="J6:J14">+K6+L6+M6</f>
        <v>0</v>
      </c>
      <c r="K6" s="13"/>
      <c r="L6" s="13"/>
      <c r="M6" s="12">
        <v>0</v>
      </c>
    </row>
    <row r="7" spans="1:13" ht="15.75">
      <c r="A7" s="2" t="s">
        <v>55</v>
      </c>
      <c r="B7" s="11" t="s">
        <v>23</v>
      </c>
      <c r="C7" s="11" t="s">
        <v>56</v>
      </c>
      <c r="D7" s="11" t="s">
        <v>8</v>
      </c>
      <c r="E7" s="15">
        <f t="shared" si="0"/>
        <v>14090</v>
      </c>
      <c r="F7" s="54">
        <f t="shared" si="1"/>
        <v>14090</v>
      </c>
      <c r="G7" s="13">
        <v>14090</v>
      </c>
      <c r="H7" s="13"/>
      <c r="I7" s="12">
        <v>0</v>
      </c>
      <c r="J7" s="54">
        <f t="shared" si="2"/>
        <v>0</v>
      </c>
      <c r="K7" s="13"/>
      <c r="L7" s="13"/>
      <c r="M7" s="12">
        <v>0</v>
      </c>
    </row>
    <row r="8" spans="1:13" ht="31.5">
      <c r="A8" s="6" t="s">
        <v>6</v>
      </c>
      <c r="B8" s="11">
        <v>42</v>
      </c>
      <c r="C8" s="11">
        <v>99</v>
      </c>
      <c r="D8" s="11">
        <v>990</v>
      </c>
      <c r="E8" s="15">
        <f t="shared" si="0"/>
        <v>40000</v>
      </c>
      <c r="F8" s="54">
        <f t="shared" si="1"/>
        <v>20000</v>
      </c>
      <c r="G8" s="13">
        <v>10000</v>
      </c>
      <c r="H8" s="13">
        <v>10000</v>
      </c>
      <c r="I8" s="12">
        <v>0</v>
      </c>
      <c r="J8" s="54">
        <f t="shared" si="2"/>
        <v>20000</v>
      </c>
      <c r="K8" s="13">
        <v>10000</v>
      </c>
      <c r="L8" s="13">
        <v>10000</v>
      </c>
      <c r="M8" s="12">
        <v>0</v>
      </c>
    </row>
    <row r="9" spans="1:13" ht="63">
      <c r="A9" s="7" t="s">
        <v>26</v>
      </c>
      <c r="B9" s="11" t="s">
        <v>17</v>
      </c>
      <c r="C9" s="11" t="s">
        <v>18</v>
      </c>
      <c r="D9" s="11" t="s">
        <v>25</v>
      </c>
      <c r="E9" s="15">
        <f t="shared" si="0"/>
        <v>340000</v>
      </c>
      <c r="F9" s="54">
        <f t="shared" si="1"/>
        <v>120000</v>
      </c>
      <c r="G9" s="13"/>
      <c r="H9" s="13"/>
      <c r="I9" s="12">
        <v>120000</v>
      </c>
      <c r="J9" s="54">
        <f t="shared" si="2"/>
        <v>220000</v>
      </c>
      <c r="K9" s="13">
        <v>220000</v>
      </c>
      <c r="L9" s="13"/>
      <c r="M9" s="12">
        <v>0</v>
      </c>
    </row>
    <row r="10" spans="1:13" ht="15.75">
      <c r="A10" s="7"/>
      <c r="B10" s="11"/>
      <c r="C10" s="11"/>
      <c r="D10" s="11"/>
      <c r="E10" s="15">
        <f t="shared" si="0"/>
        <v>0</v>
      </c>
      <c r="F10" s="54">
        <f t="shared" si="1"/>
        <v>0</v>
      </c>
      <c r="G10" s="13"/>
      <c r="H10" s="13"/>
      <c r="I10" s="12">
        <v>0</v>
      </c>
      <c r="J10" s="54">
        <f t="shared" si="2"/>
        <v>0</v>
      </c>
      <c r="K10" s="13"/>
      <c r="L10" s="13"/>
      <c r="M10" s="12">
        <v>0</v>
      </c>
    </row>
    <row r="11" spans="1:13" ht="15.75">
      <c r="A11" s="7"/>
      <c r="B11" s="11"/>
      <c r="C11" s="11"/>
      <c r="D11" s="11"/>
      <c r="E11" s="15">
        <f t="shared" si="0"/>
        <v>0</v>
      </c>
      <c r="F11" s="54">
        <f t="shared" si="1"/>
        <v>0</v>
      </c>
      <c r="G11" s="13"/>
      <c r="H11" s="13"/>
      <c r="I11" s="12">
        <v>0</v>
      </c>
      <c r="J11" s="54">
        <f t="shared" si="2"/>
        <v>0</v>
      </c>
      <c r="K11" s="13"/>
      <c r="L11" s="13"/>
      <c r="M11" s="12">
        <v>0</v>
      </c>
    </row>
    <row r="12" spans="1:13" ht="15.75">
      <c r="A12" s="18" t="s">
        <v>9</v>
      </c>
      <c r="B12" s="14"/>
      <c r="C12" s="14"/>
      <c r="D12" s="14"/>
      <c r="E12" s="15">
        <f t="shared" si="0"/>
        <v>419090</v>
      </c>
      <c r="F12" s="15">
        <f t="shared" si="1"/>
        <v>169090</v>
      </c>
      <c r="G12" s="15">
        <f>SUM(G5:G10)</f>
        <v>29090</v>
      </c>
      <c r="H12" s="15">
        <f>SUM(H5:H10)</f>
        <v>15000</v>
      </c>
      <c r="I12" s="15">
        <f>SUM(I4:I11)</f>
        <v>125000</v>
      </c>
      <c r="J12" s="15">
        <f t="shared" si="2"/>
        <v>250000</v>
      </c>
      <c r="K12" s="15">
        <f>SUM(K4:K11)</f>
        <v>235000</v>
      </c>
      <c r="L12" s="15">
        <f>SUM(L4:L11)</f>
        <v>15000</v>
      </c>
      <c r="M12" s="15">
        <v>0</v>
      </c>
    </row>
    <row r="13" spans="1:13" ht="15.75">
      <c r="A13" s="16"/>
      <c r="B13" s="11"/>
      <c r="C13" s="11"/>
      <c r="D13" s="11"/>
      <c r="E13" s="15">
        <f t="shared" si="0"/>
        <v>0</v>
      </c>
      <c r="F13" s="54">
        <f t="shared" si="1"/>
        <v>0</v>
      </c>
      <c r="G13" s="13"/>
      <c r="H13" s="13"/>
      <c r="I13" s="12"/>
      <c r="J13" s="54">
        <f t="shared" si="2"/>
        <v>0</v>
      </c>
      <c r="K13" s="13"/>
      <c r="L13" s="13"/>
      <c r="M13" s="12"/>
    </row>
    <row r="14" spans="1:13" ht="15.75">
      <c r="A14" s="18" t="s">
        <v>10</v>
      </c>
      <c r="B14" s="14"/>
      <c r="C14" s="14"/>
      <c r="D14" s="14"/>
      <c r="E14" s="15">
        <f t="shared" si="0"/>
        <v>419090</v>
      </c>
      <c r="F14" s="15">
        <f t="shared" si="1"/>
        <v>169090</v>
      </c>
      <c r="G14" s="15">
        <f aca="true" t="shared" si="3" ref="E14:M14">+G12</f>
        <v>29090</v>
      </c>
      <c r="H14" s="15">
        <f t="shared" si="3"/>
        <v>15000</v>
      </c>
      <c r="I14" s="15">
        <f t="shared" si="3"/>
        <v>125000</v>
      </c>
      <c r="J14" s="15">
        <f t="shared" si="2"/>
        <v>250000</v>
      </c>
      <c r="K14" s="15">
        <f t="shared" si="3"/>
        <v>235000</v>
      </c>
      <c r="L14" s="15">
        <f t="shared" si="3"/>
        <v>15000</v>
      </c>
      <c r="M14" s="15">
        <f t="shared" si="3"/>
        <v>0</v>
      </c>
    </row>
    <row r="16" ht="15.75">
      <c r="L16" s="36">
        <f>I12+M12+23765</f>
        <v>148765</v>
      </c>
    </row>
  </sheetData>
  <sheetProtection/>
  <mergeCells count="3">
    <mergeCell ref="G1:H1"/>
    <mergeCell ref="A3:H3"/>
    <mergeCell ref="A2:M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2023-04-13T08:11:20Z</dcterms:modified>
  <cp:category/>
  <cp:version/>
  <cp:contentType/>
  <cp:contentStatus/>
</cp:coreProperties>
</file>