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83" activeTab="2"/>
  </bookViews>
  <sheets>
    <sheet name="УМУМИЙ товар (хизмат)лар кесими" sheetId="1" r:id="rId1"/>
    <sheet name="БЮДЖЕТ" sheetId="2" r:id="rId2"/>
    <sheet name="БЮДЖЕТ ТАШҚАРИ" sheetId="3" r:id="rId3"/>
  </sheets>
  <definedNames>
    <definedName name="_xlnm.Print_Titles" localSheetId="0">'УМУМИЙ товар (хизмат)лар кесими'!$4:$5</definedName>
    <definedName name="_xlnm.Print_Area" localSheetId="0">'УМУМИЙ товар (хизмат)лар кесими'!$A$1:$I$27</definedName>
  </definedNames>
  <calcPr fullCalcOnLoad="1"/>
</workbook>
</file>

<file path=xl/sharedStrings.xml><?xml version="1.0" encoding="utf-8"?>
<sst xmlns="http://schemas.openxmlformats.org/spreadsheetml/2006/main" count="176" uniqueCount="100">
  <si>
    <t>Моддалар номи</t>
  </si>
  <si>
    <t>тоифа</t>
  </si>
  <si>
    <t xml:space="preserve">модда ва кичик модда </t>
  </si>
  <si>
    <t>элемент</t>
  </si>
  <si>
    <t>000</t>
  </si>
  <si>
    <t>Товар-моддий захиралар (қоғоздан ташқари)</t>
  </si>
  <si>
    <t>Товар ва хизматлар сотиб олиш бўйича бошқа харажатлар</t>
  </si>
  <si>
    <t>МАЪЛУМОТЛАР</t>
  </si>
  <si>
    <t>200</t>
  </si>
  <si>
    <t>Жами IV гурух харажатлари</t>
  </si>
  <si>
    <t xml:space="preserve">Жами </t>
  </si>
  <si>
    <t>52</t>
  </si>
  <si>
    <t>110</t>
  </si>
  <si>
    <t>34</t>
  </si>
  <si>
    <t>100</t>
  </si>
  <si>
    <t>Ўқитиш харажатлари</t>
  </si>
  <si>
    <t>91</t>
  </si>
  <si>
    <t>48</t>
  </si>
  <si>
    <t>21</t>
  </si>
  <si>
    <t>II чорак</t>
  </si>
  <si>
    <t>Апрель</t>
  </si>
  <si>
    <t>Май</t>
  </si>
  <si>
    <t>Июнь</t>
  </si>
  <si>
    <t>42</t>
  </si>
  <si>
    <t>11</t>
  </si>
  <si>
    <t>190</t>
  </si>
  <si>
    <t>Бошқа харажатлар (Тизимдаги архив муассасаларини моддий техника базасини яхшилаш, компьютер техникалари билан таъминлаш)</t>
  </si>
  <si>
    <t>Маълумотлар</t>
  </si>
  <si>
    <t>Т/р</t>
  </si>
  <si>
    <t>Харид қилиниши режалаштирилган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</si>
  <si>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</si>
  <si>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</si>
  <si>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</si>
  <si>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</si>
  <si>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Ўзбекистон Республикасининг Давлат бюджети</t>
  </si>
  <si>
    <t>ой</t>
  </si>
  <si>
    <t>шт</t>
  </si>
  <si>
    <t>xarid.uzex.uz</t>
  </si>
  <si>
    <t>услуга</t>
  </si>
  <si>
    <t>штука</t>
  </si>
  <si>
    <t>Услуга по ремонту и техниечскому обслуживанию оргтехники</t>
  </si>
  <si>
    <t>Услуга по повышению квалификации работников</t>
  </si>
  <si>
    <t xml:space="preserve">ЗРУ-684 от 22.04.2021г. </t>
  </si>
  <si>
    <t>человек</t>
  </si>
  <si>
    <t>Ежемесячная абонентская плата за использование Единой межведомственной электронной системы исполнительской дисциплины "Ijro.gov.uz"</t>
  </si>
  <si>
    <t>ЗРУ-684 от 22.04.2021 г.</t>
  </si>
  <si>
    <t>Бюджетдан ташқари жамғарма маблағлари</t>
  </si>
  <si>
    <t>ЖАМИ:</t>
  </si>
  <si>
    <t>Товарлар (хизматлар) бир бирлиги нархи (тарифи) сўмда</t>
  </si>
  <si>
    <t>Харид қилиниши режалаштирилган товарлар (хизматлар) жами миқдори (ҳажми) қиймати минг сўмда</t>
  </si>
  <si>
    <t>Интернет харажатлари</t>
  </si>
  <si>
    <t>92</t>
  </si>
  <si>
    <t>12</t>
  </si>
  <si>
    <t>Абонентская плата за доступ к сети интернет (ONE NET МЧЖ)</t>
  </si>
  <si>
    <t>Бошқа харажатлар - ЖАМИ</t>
  </si>
  <si>
    <t>жумладан:</t>
  </si>
  <si>
    <t>В пределах республики</t>
  </si>
  <si>
    <t>Связанные с зарубежными поездками</t>
  </si>
  <si>
    <t>Транспортные средства</t>
  </si>
  <si>
    <t>Компьютерное оборудование, вычислительная и аудио-видео техника</t>
  </si>
  <si>
    <t>920</t>
  </si>
  <si>
    <t>Товарно-материальных запасов (кроме бумаги)</t>
  </si>
  <si>
    <t>Расходы на приобретение бумаги</t>
  </si>
  <si>
    <t>120</t>
  </si>
  <si>
    <t>Топливо и ГСМ</t>
  </si>
  <si>
    <t>500</t>
  </si>
  <si>
    <t>Расходы на обучение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</si>
  <si>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</si>
  <si>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</si>
  <si>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</si>
  <si>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Электрон давлат харидларида иштирок этиш учун закалат тулови харажатлари</t>
  </si>
  <si>
    <t>Жами</t>
  </si>
  <si>
    <t>I чорак</t>
  </si>
  <si>
    <t>Январь</t>
  </si>
  <si>
    <t>Февраль</t>
  </si>
  <si>
    <t>Март</t>
  </si>
  <si>
    <t>xarid.uzex.uz/shop/ products-list/national</t>
  </si>
  <si>
    <t>Шины пневматические для легкового автомобиля</t>
  </si>
  <si>
    <t>Ўзбекистон Республикаси Адлия вазирлиги ҳузуридаги "Ўзархив" агентлиги томонидан 2024 йил 1-ярим йиллиги учун бюджет ва бюджетдан ташқари жамғармалари ҳисобига харид қилиниши режалаштирилган товарлар (ишлар, хизматлар) тўғрисидаги</t>
  </si>
  <si>
    <t>Услуга по технической поддержке информационных технологий</t>
  </si>
  <si>
    <t>Договор у единого поставшика</t>
  </si>
  <si>
    <t>Услуга по обслуживанию и ремонту транспортных средств</t>
  </si>
  <si>
    <t>ПП-3953 25-пункт</t>
  </si>
  <si>
    <t>Услуга по сервисному обслуживанию компьютерного и офисного оборудования</t>
  </si>
  <si>
    <t>Услуга телефонной связи</t>
  </si>
  <si>
    <t>ПП-3953 4-пункт</t>
  </si>
  <si>
    <t>Услуги по доступу к информационно-коммуникационной сети Интернет</t>
  </si>
  <si>
    <t xml:space="preserve"> Услуги по предоставлению канала доступа к виртуальным частным cетям (VPN)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</si>
  <si>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</si>
  <si>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>Услуги государственной фельдъегерской связи</t>
  </si>
  <si>
    <t>Бензин автомобильный</t>
  </si>
  <si>
    <t>ПП-3953 22-пункт</t>
  </si>
  <si>
    <t>Ўзбекистон Республикаси Адлия вазирлиги ҳузуридаги Ўзархив агентлиги томонидан 2024 йил I-ярим йиллиги учун режалаштирилган бюджетдан ташқари маблағлари харажатлари (харажатлар моддаси кесимида) тўғрисида</t>
  </si>
  <si>
    <t>Ўзбекистон Республикаси Адлия вазирлиги ҳузуридаги Ўзархив агентлиги томонидан 2024 йил I-ярим йиллиги учун режалаштирилган бюджет маблағлари харажатлари (харажатлар моддаси кесимида) тўғрисида</t>
  </si>
  <si>
    <t>Бланкопечатание и прочие канцтовар</t>
  </si>
  <si>
    <t xml:space="preserve"> Услуга по комиссионному сбору для участников электронных торгов</t>
  </si>
  <si>
    <t>Юридическое обязательство</t>
  </si>
  <si>
    <t>Прочие услуги по содержанию</t>
  </si>
  <si>
    <t>Корпоративная подарки (Изготовление с логотипом)</t>
  </si>
  <si>
    <t>К структурн.подразделениям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</si>
</sst>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_-* #,##0\ _₽_-;\-* #,##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" fillId="0" borderId="10" xfId="84" applyFont="1" applyFill="1" applyBorder="1" applyAlignment="1">
      <alignment horizontal="justify" vertical="center" wrapText="1"/>
      <protection/>
    </xf>
    <xf numFmtId="0" fontId="3" fillId="0" borderId="0" xfId="59" applyFont="1" applyFill="1">
      <alignment/>
      <protection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" fillId="0" borderId="10" xfId="88" applyFont="1" applyFill="1" applyBorder="1" applyAlignment="1">
      <alignment horizontal="justify" vertical="center" wrapText="1"/>
      <protection/>
    </xf>
    <xf numFmtId="0" fontId="4" fillId="0" borderId="10" xfId="8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83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8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0" fontId="7" fillId="0" borderId="10" xfId="84" applyFont="1" applyFill="1" applyBorder="1" applyAlignment="1">
      <alignment horizontal="justify" vertical="center" wrapText="1"/>
      <protection/>
    </xf>
    <xf numFmtId="0" fontId="7" fillId="0" borderId="10" xfId="87" applyFont="1" applyFill="1" applyBorder="1" applyAlignment="1">
      <alignment horizontal="justify" vertical="center" wrapText="1"/>
      <protection/>
    </xf>
    <xf numFmtId="0" fontId="8" fillId="0" borderId="10" xfId="84" applyFont="1" applyFill="1" applyBorder="1" applyAlignment="1">
      <alignment horizontal="justify" vertical="center" wrapText="1"/>
      <protection/>
    </xf>
    <xf numFmtId="0" fontId="50" fillId="0" borderId="0" xfId="60" applyFont="1" applyFill="1">
      <alignment/>
      <protection/>
    </xf>
    <xf numFmtId="0" fontId="0" fillId="0" borderId="0" xfId="60" applyFill="1" applyAlignment="1">
      <alignment/>
      <protection/>
    </xf>
    <xf numFmtId="0" fontId="50" fillId="0" borderId="0" xfId="60" applyFont="1" applyFill="1" applyAlignment="1">
      <alignment horizontal="center"/>
      <protection/>
    </xf>
    <xf numFmtId="0" fontId="0" fillId="0" borderId="0" xfId="60" applyFill="1">
      <alignment/>
      <protection/>
    </xf>
    <xf numFmtId="0" fontId="51" fillId="0" borderId="11" xfId="60" applyFont="1" applyFill="1" applyBorder="1" applyAlignment="1">
      <alignment horizontal="center" vertical="center" wrapText="1"/>
      <protection/>
    </xf>
    <xf numFmtId="3" fontId="51" fillId="0" borderId="10" xfId="124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vertical="center" wrapText="1"/>
    </xf>
    <xf numFmtId="43" fontId="51" fillId="0" borderId="10" xfId="125" applyFont="1" applyFill="1" applyBorder="1" applyAlignment="1">
      <alignment horizontal="center" vertical="center" wrapText="1"/>
    </xf>
    <xf numFmtId="0" fontId="51" fillId="0" borderId="10" xfId="60" applyFont="1" applyFill="1" applyBorder="1" applyAlignment="1">
      <alignment horizontal="center" vertical="center" wrapText="1"/>
      <protection/>
    </xf>
    <xf numFmtId="3" fontId="51" fillId="0" borderId="10" xfId="126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horizontal="center" vertical="center" wrapText="1"/>
    </xf>
    <xf numFmtId="165" fontId="52" fillId="0" borderId="10" xfId="60" applyNumberFormat="1" applyFont="1" applyFill="1" applyBorder="1" applyAlignment="1">
      <alignment horizontal="center" vertical="center" wrapText="1"/>
      <protection/>
    </xf>
    <xf numFmtId="43" fontId="52" fillId="0" borderId="10" xfId="124" applyFont="1" applyFill="1" applyBorder="1" applyAlignment="1">
      <alignment horizontal="center" vertical="center" wrapText="1"/>
    </xf>
    <xf numFmtId="0" fontId="0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43" fontId="0" fillId="0" borderId="0" xfId="60" applyNumberFormat="1" applyFill="1">
      <alignment/>
      <protection/>
    </xf>
    <xf numFmtId="165" fontId="0" fillId="0" borderId="0" xfId="60" applyNumberFormat="1" applyFill="1">
      <alignment/>
      <protection/>
    </xf>
    <xf numFmtId="164" fontId="49" fillId="0" borderId="0" xfId="0" applyNumberFormat="1" applyFont="1" applyFill="1" applyAlignment="1">
      <alignment/>
    </xf>
    <xf numFmtId="0" fontId="7" fillId="0" borderId="10" xfId="88" applyFont="1" applyFill="1" applyBorder="1" applyAlignment="1">
      <alignment horizontal="justify" vertical="center" wrapText="1"/>
      <protection/>
    </xf>
    <xf numFmtId="0" fontId="6" fillId="0" borderId="10" xfId="59" applyFont="1" applyFill="1" applyBorder="1">
      <alignment/>
      <protection/>
    </xf>
    <xf numFmtId="3" fontId="6" fillId="0" borderId="10" xfId="59" applyNumberFormat="1" applyFont="1" applyFill="1" applyBorder="1">
      <alignment/>
      <protection/>
    </xf>
    <xf numFmtId="3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9" applyNumberFormat="1" applyFont="1" applyFill="1" applyBorder="1">
      <alignment/>
      <protection/>
    </xf>
    <xf numFmtId="0" fontId="5" fillId="0" borderId="10" xfId="59" applyFont="1" applyFill="1" applyBorder="1">
      <alignment/>
      <protection/>
    </xf>
    <xf numFmtId="0" fontId="52" fillId="0" borderId="10" xfId="60" applyFont="1" applyFill="1" applyBorder="1" applyAlignment="1">
      <alignment horizontal="center" vertical="center" wrapText="1"/>
      <protection/>
    </xf>
    <xf numFmtId="0" fontId="52" fillId="0" borderId="11" xfId="60" applyFont="1" applyFill="1" applyBorder="1" applyAlignment="1">
      <alignment horizontal="center" vertical="center" wrapText="1"/>
      <protection/>
    </xf>
    <xf numFmtId="0" fontId="52" fillId="0" borderId="12" xfId="60" applyFont="1" applyFill="1" applyBorder="1" applyAlignment="1">
      <alignment horizontal="center" vertical="center" wrapText="1"/>
      <protection/>
    </xf>
    <xf numFmtId="43" fontId="54" fillId="0" borderId="13" xfId="125" applyFont="1" applyFill="1" applyBorder="1" applyAlignment="1">
      <alignment horizontal="right" vertical="center" wrapText="1"/>
    </xf>
    <xf numFmtId="43" fontId="54" fillId="0" borderId="14" xfId="125" applyFont="1" applyFill="1" applyBorder="1" applyAlignment="1">
      <alignment horizontal="right" vertical="center" wrapText="1"/>
    </xf>
    <xf numFmtId="43" fontId="54" fillId="0" borderId="15" xfId="125" applyFont="1" applyFill="1" applyBorder="1" applyAlignment="1">
      <alignment horizontal="right" vertical="center" wrapText="1"/>
    </xf>
    <xf numFmtId="0" fontId="52" fillId="0" borderId="0" xfId="60" applyFont="1" applyFill="1" applyAlignment="1">
      <alignment horizontal="center" vertical="center" wrapText="1"/>
      <protection/>
    </xf>
    <xf numFmtId="0" fontId="55" fillId="0" borderId="0" xfId="60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 2" xfId="60"/>
    <cellStyle name="Обычный 20" xfId="61"/>
    <cellStyle name="Обычный 21" xfId="62"/>
    <cellStyle name="Обычный 22" xfId="63"/>
    <cellStyle name="Обычный 23" xfId="64"/>
    <cellStyle name="Обычный 24" xfId="65"/>
    <cellStyle name="Обычный 25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 2" xfId="82"/>
    <cellStyle name="Обычный 4 3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6" xfId="90"/>
    <cellStyle name="Обычный 47" xfId="91"/>
    <cellStyle name="Обычный 48" xfId="92"/>
    <cellStyle name="Обычный 49" xfId="93"/>
    <cellStyle name="Обычный 50" xfId="94"/>
    <cellStyle name="Обычный 51" xfId="95"/>
    <cellStyle name="Обычный 52" xfId="96"/>
    <cellStyle name="Обычный 53" xfId="97"/>
    <cellStyle name="Обычный 54" xfId="98"/>
    <cellStyle name="Обычный 55" xfId="99"/>
    <cellStyle name="Обычный 56" xfId="100"/>
    <cellStyle name="Обычный 57" xfId="101"/>
    <cellStyle name="Обычный 58" xfId="102"/>
    <cellStyle name="Обычный 59" xfId="103"/>
    <cellStyle name="Обычный 6" xfId="104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Финансовый 2 2" xfId="125"/>
    <cellStyle name="Финансовый 3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pane ySplit="5" topLeftCell="A20" activePane="bottomLeft" state="frozen"/>
      <selection pane="topLeft" activeCell="I47" sqref="I47"/>
      <selection pane="bottomLeft" activeCell="H24" sqref="H24"/>
    </sheetView>
  </sheetViews>
  <sheetFormatPr defaultColWidth="9.140625" defaultRowHeight="15"/>
  <cols>
    <col min="1" max="1" width="2.28125" style="22" customWidth="1"/>
    <col min="2" max="2" width="5.421875" style="32" customWidth="1"/>
    <col min="3" max="3" width="43.00390625" style="22" customWidth="1"/>
    <col min="4" max="4" width="19.28125" style="33" customWidth="1"/>
    <col min="5" max="5" width="18.8515625" style="22" customWidth="1"/>
    <col min="6" max="6" width="17.7109375" style="22" customWidth="1"/>
    <col min="7" max="7" width="15.7109375" style="22" customWidth="1"/>
    <col min="8" max="8" width="18.7109375" style="22" customWidth="1"/>
    <col min="9" max="9" width="23.140625" style="33" customWidth="1"/>
    <col min="10" max="10" width="13.140625" style="22" bestFit="1" customWidth="1"/>
    <col min="11" max="16384" width="9.140625" style="22" customWidth="1"/>
  </cols>
  <sheetData>
    <row r="1" spans="1:9" s="20" customFormat="1" ht="34.5" customHeight="1">
      <c r="A1" s="19"/>
      <c r="B1" s="52" t="s">
        <v>78</v>
      </c>
      <c r="C1" s="52"/>
      <c r="D1" s="52"/>
      <c r="E1" s="52"/>
      <c r="F1" s="52"/>
      <c r="G1" s="52"/>
      <c r="H1" s="52"/>
      <c r="I1" s="52"/>
    </row>
    <row r="2" spans="1:9" s="20" customFormat="1" ht="16.5">
      <c r="A2" s="19"/>
      <c r="B2" s="53" t="s">
        <v>27</v>
      </c>
      <c r="C2" s="53"/>
      <c r="D2" s="53"/>
      <c r="E2" s="53"/>
      <c r="F2" s="53"/>
      <c r="G2" s="53"/>
      <c r="H2" s="53"/>
      <c r="I2" s="53"/>
    </row>
    <row r="3" spans="1:9" s="20" customFormat="1" ht="16.5">
      <c r="A3" s="19"/>
      <c r="B3" s="19"/>
      <c r="C3" s="19"/>
      <c r="D3" s="21"/>
      <c r="E3" s="19"/>
      <c r="F3" s="19"/>
      <c r="G3" s="19"/>
      <c r="H3" s="19"/>
      <c r="I3" s="19"/>
    </row>
    <row r="4" spans="2:9" ht="87" customHeight="1">
      <c r="B4" s="46" t="s">
        <v>28</v>
      </c>
      <c r="C4" s="46" t="s">
        <v>29</v>
      </c>
      <c r="D4" s="46" t="s">
        <v>30</v>
      </c>
      <c r="E4" s="46" t="s">
        <v>31</v>
      </c>
      <c r="F4" s="46" t="s">
        <v>32</v>
      </c>
      <c r="G4" s="46" t="s">
        <v>33</v>
      </c>
      <c r="H4" s="46" t="s">
        <v>48</v>
      </c>
      <c r="I4" s="47" t="s">
        <v>49</v>
      </c>
    </row>
    <row r="5" spans="2:9" ht="25.5" customHeight="1">
      <c r="B5" s="46"/>
      <c r="C5" s="46"/>
      <c r="D5" s="46"/>
      <c r="E5" s="46"/>
      <c r="F5" s="46"/>
      <c r="G5" s="46"/>
      <c r="H5" s="46"/>
      <c r="I5" s="48"/>
    </row>
    <row r="6" spans="2:9" ht="45">
      <c r="B6" s="23">
        <v>1</v>
      </c>
      <c r="C6" s="27" t="s">
        <v>94</v>
      </c>
      <c r="D6" s="27" t="s">
        <v>34</v>
      </c>
      <c r="E6" s="27" t="s">
        <v>37</v>
      </c>
      <c r="F6" s="28" t="s">
        <v>38</v>
      </c>
      <c r="G6" s="29">
        <v>1</v>
      </c>
      <c r="H6" s="26">
        <v>12000000</v>
      </c>
      <c r="I6" s="26">
        <f>+H6*G6/1000</f>
        <v>12000</v>
      </c>
    </row>
    <row r="7" spans="2:9" ht="45">
      <c r="B7" s="23">
        <v>2</v>
      </c>
      <c r="C7" s="27" t="s">
        <v>53</v>
      </c>
      <c r="D7" s="27" t="s">
        <v>34</v>
      </c>
      <c r="E7" s="27" t="s">
        <v>42</v>
      </c>
      <c r="F7" s="28" t="s">
        <v>38</v>
      </c>
      <c r="G7" s="29">
        <v>12</v>
      </c>
      <c r="H7" s="26">
        <v>14090000</v>
      </c>
      <c r="I7" s="26">
        <f>+H7*G7/1000</f>
        <v>169080</v>
      </c>
    </row>
    <row r="8" spans="2:9" ht="45">
      <c r="B8" s="23">
        <v>3</v>
      </c>
      <c r="C8" s="27" t="s">
        <v>40</v>
      </c>
      <c r="D8" s="27" t="s">
        <v>34</v>
      </c>
      <c r="E8" s="27" t="s">
        <v>37</v>
      </c>
      <c r="F8" s="28" t="s">
        <v>38</v>
      </c>
      <c r="G8" s="25">
        <v>1</v>
      </c>
      <c r="H8" s="26">
        <v>4000000</v>
      </c>
      <c r="I8" s="26">
        <f>+H8*G8/1000</f>
        <v>4000</v>
      </c>
    </row>
    <row r="9" spans="2:9" ht="45">
      <c r="B9" s="23">
        <v>4</v>
      </c>
      <c r="C9" s="27" t="s">
        <v>77</v>
      </c>
      <c r="D9" s="27" t="s">
        <v>34</v>
      </c>
      <c r="E9" s="27" t="s">
        <v>76</v>
      </c>
      <c r="F9" s="24" t="s">
        <v>36</v>
      </c>
      <c r="G9" s="29">
        <v>4</v>
      </c>
      <c r="H9" s="26">
        <v>700000</v>
      </c>
      <c r="I9" s="26">
        <f>+H9*G9/1000</f>
        <v>2800</v>
      </c>
    </row>
    <row r="10" spans="2:9" ht="60">
      <c r="B10" s="23">
        <v>5</v>
      </c>
      <c r="C10" s="27" t="s">
        <v>44</v>
      </c>
      <c r="D10" s="27" t="s">
        <v>34</v>
      </c>
      <c r="E10" s="27" t="s">
        <v>45</v>
      </c>
      <c r="F10" s="24" t="s">
        <v>35</v>
      </c>
      <c r="G10" s="25">
        <v>6</v>
      </c>
      <c r="H10" s="26">
        <v>890450</v>
      </c>
      <c r="I10" s="26">
        <f aca="true" t="shared" si="0" ref="I10:I25">+H10*G10/1000</f>
        <v>5342.7</v>
      </c>
    </row>
    <row r="11" spans="2:9" ht="45">
      <c r="B11" s="23">
        <v>6</v>
      </c>
      <c r="C11" s="27" t="s">
        <v>41</v>
      </c>
      <c r="D11" s="27" t="s">
        <v>34</v>
      </c>
      <c r="E11" s="27" t="s">
        <v>42</v>
      </c>
      <c r="F11" s="28" t="s">
        <v>43</v>
      </c>
      <c r="G11" s="29">
        <v>4</v>
      </c>
      <c r="H11" s="26">
        <v>2000000</v>
      </c>
      <c r="I11" s="26">
        <f t="shared" si="0"/>
        <v>8000</v>
      </c>
    </row>
    <row r="12" spans="2:9" ht="45">
      <c r="B12" s="23">
        <v>7</v>
      </c>
      <c r="C12" s="27" t="s">
        <v>79</v>
      </c>
      <c r="D12" s="27" t="s">
        <v>34</v>
      </c>
      <c r="E12" s="27" t="s">
        <v>80</v>
      </c>
      <c r="F12" s="24" t="s">
        <v>36</v>
      </c>
      <c r="G12" s="29">
        <v>12</v>
      </c>
      <c r="H12" s="26">
        <v>45000</v>
      </c>
      <c r="I12" s="26">
        <f t="shared" si="0"/>
        <v>540</v>
      </c>
    </row>
    <row r="13" spans="2:9" ht="45">
      <c r="B13" s="23">
        <v>8</v>
      </c>
      <c r="C13" s="27" t="s">
        <v>81</v>
      </c>
      <c r="D13" s="27" t="s">
        <v>34</v>
      </c>
      <c r="E13" s="27" t="s">
        <v>82</v>
      </c>
      <c r="F13" s="28" t="s">
        <v>38</v>
      </c>
      <c r="G13" s="29">
        <v>1</v>
      </c>
      <c r="H13" s="26">
        <v>8000000</v>
      </c>
      <c r="I13" s="26">
        <f t="shared" si="0"/>
        <v>8000</v>
      </c>
    </row>
    <row r="14" spans="2:9" ht="45">
      <c r="B14" s="23">
        <v>9</v>
      </c>
      <c r="C14" s="27" t="s">
        <v>83</v>
      </c>
      <c r="D14" s="27" t="s">
        <v>34</v>
      </c>
      <c r="E14" s="27" t="s">
        <v>76</v>
      </c>
      <c r="F14" s="28" t="s">
        <v>38</v>
      </c>
      <c r="G14" s="29">
        <v>1</v>
      </c>
      <c r="H14" s="26">
        <v>3000000</v>
      </c>
      <c r="I14" s="26">
        <f>+H14*G14/1000</f>
        <v>3000</v>
      </c>
    </row>
    <row r="15" spans="2:9" ht="45">
      <c r="B15" s="23">
        <v>10</v>
      </c>
      <c r="C15" s="27" t="s">
        <v>84</v>
      </c>
      <c r="D15" s="27" t="s">
        <v>34</v>
      </c>
      <c r="E15" s="27" t="s">
        <v>85</v>
      </c>
      <c r="F15" s="28" t="s">
        <v>38</v>
      </c>
      <c r="G15" s="29">
        <v>12</v>
      </c>
      <c r="H15" s="26">
        <v>82000</v>
      </c>
      <c r="I15" s="26">
        <f>+H15*G15/1000</f>
        <v>984</v>
      </c>
    </row>
    <row r="16" spans="2:9" ht="45">
      <c r="B16" s="23">
        <v>11</v>
      </c>
      <c r="C16" s="27" t="s">
        <v>86</v>
      </c>
      <c r="D16" s="27" t="s">
        <v>34</v>
      </c>
      <c r="E16" s="27" t="s">
        <v>85</v>
      </c>
      <c r="F16" s="28" t="s">
        <v>38</v>
      </c>
      <c r="G16" s="29">
        <v>1</v>
      </c>
      <c r="H16" s="26">
        <v>746000</v>
      </c>
      <c r="I16" s="26">
        <f>+H16*G16/1000</f>
        <v>746</v>
      </c>
    </row>
    <row r="17" spans="2:9" ht="45">
      <c r="B17" s="23">
        <v>12</v>
      </c>
      <c r="C17" s="27" t="s">
        <v>87</v>
      </c>
      <c r="D17" s="27" t="s">
        <v>34</v>
      </c>
      <c r="E17" s="27" t="s">
        <v>85</v>
      </c>
      <c r="F17" s="28" t="s">
        <v>38</v>
      </c>
      <c r="G17" s="29">
        <v>12</v>
      </c>
      <c r="H17" s="26">
        <v>210000</v>
      </c>
      <c r="I17" s="26">
        <f t="shared" si="0"/>
        <v>2520</v>
      </c>
    </row>
    <row r="18" spans="2:9" ht="60">
      <c r="B18" s="23">
        <v>13</v>
      </c>
      <c r="C18" s="27" t="s">
        <v>88</v>
      </c>
      <c r="D18" s="27" t="s">
        <v>34</v>
      </c>
      <c r="E18" s="27" t="s">
        <v>85</v>
      </c>
      <c r="F18" s="28" t="s">
        <v>38</v>
      </c>
      <c r="G18" s="29">
        <v>12</v>
      </c>
      <c r="H18" s="26">
        <v>1112000</v>
      </c>
      <c r="I18" s="26">
        <f t="shared" si="0"/>
        <v>13344</v>
      </c>
    </row>
    <row r="19" spans="2:9" ht="45">
      <c r="B19" s="23">
        <v>14</v>
      </c>
      <c r="C19" s="27" t="s">
        <v>89</v>
      </c>
      <c r="D19" s="27" t="s">
        <v>34</v>
      </c>
      <c r="E19" s="27" t="s">
        <v>85</v>
      </c>
      <c r="F19" s="28" t="s">
        <v>38</v>
      </c>
      <c r="G19" s="29">
        <v>12</v>
      </c>
      <c r="H19" s="26">
        <v>600000</v>
      </c>
      <c r="I19" s="26">
        <f t="shared" si="0"/>
        <v>7200</v>
      </c>
    </row>
    <row r="20" spans="2:9" ht="45">
      <c r="B20" s="23">
        <v>15</v>
      </c>
      <c r="C20" s="27" t="s">
        <v>90</v>
      </c>
      <c r="D20" s="27" t="s">
        <v>34</v>
      </c>
      <c r="E20" s="27" t="s">
        <v>91</v>
      </c>
      <c r="F20" s="28" t="s">
        <v>38</v>
      </c>
      <c r="G20" s="29">
        <v>6</v>
      </c>
      <c r="H20" s="26">
        <v>10500000</v>
      </c>
      <c r="I20" s="26">
        <f t="shared" si="0"/>
        <v>63000</v>
      </c>
    </row>
    <row r="21" spans="2:9" ht="45">
      <c r="B21" s="23">
        <v>16</v>
      </c>
      <c r="C21" s="27" t="s">
        <v>95</v>
      </c>
      <c r="D21" s="27" t="s">
        <v>34</v>
      </c>
      <c r="E21" s="27" t="s">
        <v>96</v>
      </c>
      <c r="F21" s="28" t="s">
        <v>38</v>
      </c>
      <c r="G21" s="29">
        <v>1</v>
      </c>
      <c r="H21" s="26">
        <v>300000</v>
      </c>
      <c r="I21" s="26">
        <f t="shared" si="0"/>
        <v>300</v>
      </c>
    </row>
    <row r="22" spans="2:10" ht="45">
      <c r="B22" s="23">
        <v>17</v>
      </c>
      <c r="C22" s="27" t="s">
        <v>97</v>
      </c>
      <c r="D22" s="27" t="s">
        <v>34</v>
      </c>
      <c r="E22" s="27" t="s">
        <v>76</v>
      </c>
      <c r="F22" s="28" t="s">
        <v>38</v>
      </c>
      <c r="G22" s="29">
        <v>1</v>
      </c>
      <c r="H22" s="26">
        <v>50000000</v>
      </c>
      <c r="I22" s="26">
        <f t="shared" si="0"/>
        <v>50000</v>
      </c>
      <c r="J22" s="34"/>
    </row>
    <row r="23" spans="2:10" ht="45">
      <c r="B23" s="23">
        <v>18</v>
      </c>
      <c r="C23" s="27" t="s">
        <v>98</v>
      </c>
      <c r="D23" s="27" t="s">
        <v>46</v>
      </c>
      <c r="E23" s="27" t="s">
        <v>37</v>
      </c>
      <c r="F23" s="28" t="s">
        <v>39</v>
      </c>
      <c r="G23" s="29">
        <v>100</v>
      </c>
      <c r="H23" s="26">
        <v>900000</v>
      </c>
      <c r="I23" s="26">
        <f>+H23*G23/1000</f>
        <v>90000</v>
      </c>
      <c r="J23" s="34"/>
    </row>
    <row r="24" spans="2:9" ht="45">
      <c r="B24" s="23">
        <v>19</v>
      </c>
      <c r="C24" s="27" t="s">
        <v>99</v>
      </c>
      <c r="D24" s="27" t="s">
        <v>46</v>
      </c>
      <c r="E24" s="27" t="s">
        <v>96</v>
      </c>
      <c r="F24" s="28" t="s">
        <v>38</v>
      </c>
      <c r="G24" s="29">
        <v>1</v>
      </c>
      <c r="H24" s="26">
        <v>500000000</v>
      </c>
      <c r="I24" s="26">
        <f>+H24*G24/1000</f>
        <v>500000</v>
      </c>
    </row>
    <row r="25" spans="2:9" ht="15">
      <c r="B25" s="23">
        <v>20</v>
      </c>
      <c r="C25" s="27"/>
      <c r="D25" s="27"/>
      <c r="E25" s="27"/>
      <c r="F25" s="28"/>
      <c r="G25" s="29"/>
      <c r="H25" s="26"/>
      <c r="I25" s="26">
        <f t="shared" si="0"/>
        <v>0</v>
      </c>
    </row>
    <row r="26" spans="2:9" ht="25.5" customHeight="1">
      <c r="B26" s="49" t="s">
        <v>47</v>
      </c>
      <c r="C26" s="50"/>
      <c r="D26" s="50"/>
      <c r="E26" s="50"/>
      <c r="F26" s="51"/>
      <c r="G26" s="30">
        <f>SUM(G6:G25)</f>
        <v>200</v>
      </c>
      <c r="H26" s="31">
        <f>SUM(H6:H25)</f>
        <v>609175450</v>
      </c>
      <c r="I26" s="31">
        <f>SUM(I6:I25)</f>
        <v>940856.7</v>
      </c>
    </row>
    <row r="27" spans="3:9" s="32" customFormat="1" ht="15">
      <c r="C27" s="22"/>
      <c r="D27" s="33"/>
      <c r="E27" s="22"/>
      <c r="F27" s="22"/>
      <c r="G27" s="22"/>
      <c r="H27" s="34"/>
      <c r="I27" s="33"/>
    </row>
    <row r="28" ht="15">
      <c r="H28" s="34"/>
    </row>
    <row r="29" spans="7:9" ht="15">
      <c r="G29" s="35"/>
      <c r="H29" s="35"/>
      <c r="I29" s="35"/>
    </row>
    <row r="30" ht="15">
      <c r="H30" s="34"/>
    </row>
    <row r="31" spans="1:11" s="33" customFormat="1" ht="15">
      <c r="A31" s="22"/>
      <c r="B31" s="32"/>
      <c r="C31" s="22"/>
      <c r="E31" s="22"/>
      <c r="F31" s="22"/>
      <c r="G31" s="22"/>
      <c r="H31" s="34"/>
      <c r="J31" s="22"/>
      <c r="K31" s="22"/>
    </row>
    <row r="32" spans="1:11" s="33" customFormat="1" ht="15">
      <c r="A32" s="22"/>
      <c r="B32" s="32"/>
      <c r="C32" s="22"/>
      <c r="E32" s="22"/>
      <c r="F32" s="22"/>
      <c r="G32" s="22"/>
      <c r="H32" s="34"/>
      <c r="J32" s="22"/>
      <c r="K32" s="22"/>
    </row>
  </sheetData>
  <sheetProtection/>
  <mergeCells count="11">
    <mergeCell ref="E4:E5"/>
    <mergeCell ref="F4:F5"/>
    <mergeCell ref="G4:G5"/>
    <mergeCell ref="H4:H5"/>
    <mergeCell ref="I4:I5"/>
    <mergeCell ref="B26:F26"/>
    <mergeCell ref="B1:I1"/>
    <mergeCell ref="B2:I2"/>
    <mergeCell ref="B4:B5"/>
    <mergeCell ref="C4:C5"/>
    <mergeCell ref="D4:D5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zoomScale="85" zoomScaleNormal="85" zoomScalePageLayoutView="0" workbookViewId="0" topLeftCell="A1">
      <selection activeCell="K17" sqref="K17"/>
    </sheetView>
  </sheetViews>
  <sheetFormatPr defaultColWidth="9.28125" defaultRowHeight="15"/>
  <cols>
    <col min="1" max="1" width="56.5742187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10" width="9.28125" style="1" customWidth="1"/>
    <col min="11" max="11" width="10.28125" style="1" bestFit="1" customWidth="1"/>
    <col min="12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55"/>
      <c r="H1" s="55"/>
    </row>
    <row r="2" spans="1:13" ht="41.25" customHeight="1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8" ht="27" customHeight="1">
      <c r="A3" s="54" t="s">
        <v>7</v>
      </c>
      <c r="B3" s="54"/>
      <c r="C3" s="54"/>
      <c r="D3" s="54"/>
      <c r="E3" s="54"/>
      <c r="F3" s="54"/>
      <c r="G3" s="54"/>
      <c r="H3" s="54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71</v>
      </c>
      <c r="F4" s="10" t="s">
        <v>72</v>
      </c>
      <c r="G4" s="10" t="s">
        <v>73</v>
      </c>
      <c r="H4" s="10" t="s">
        <v>74</v>
      </c>
      <c r="I4" s="10" t="s">
        <v>75</v>
      </c>
      <c r="J4" s="10" t="s">
        <v>19</v>
      </c>
      <c r="K4" s="10" t="s">
        <v>20</v>
      </c>
      <c r="L4" s="10" t="s">
        <v>21</v>
      </c>
      <c r="M4" s="10" t="s">
        <v>22</v>
      </c>
    </row>
    <row r="5" spans="1:13" ht="15.75">
      <c r="A5" s="17" t="s">
        <v>54</v>
      </c>
      <c r="B5" s="11"/>
      <c r="C5" s="11"/>
      <c r="D5" s="11"/>
      <c r="E5" s="15">
        <f>+F5+J5</f>
        <v>358300</v>
      </c>
      <c r="F5" s="43">
        <f>+G5+H5+I5</f>
        <v>163800</v>
      </c>
      <c r="G5" s="13">
        <f>SUM(G7:G18)</f>
        <v>117800</v>
      </c>
      <c r="H5" s="13">
        <f>SUM(H7:H18)</f>
        <v>32000</v>
      </c>
      <c r="I5" s="13">
        <f>SUM(I7:I18)</f>
        <v>14000</v>
      </c>
      <c r="J5" s="13">
        <f>+K5+L5+M5</f>
        <v>194500</v>
      </c>
      <c r="K5" s="13">
        <f>SUM(K7:K18)</f>
        <v>132500</v>
      </c>
      <c r="L5" s="13">
        <f>SUM(L7:L18)</f>
        <v>11000</v>
      </c>
      <c r="M5" s="13">
        <f>SUM(M7:M18)</f>
        <v>51000</v>
      </c>
    </row>
    <row r="6" spans="1:13" ht="15.75">
      <c r="A6" s="17" t="s">
        <v>55</v>
      </c>
      <c r="B6" s="11"/>
      <c r="C6" s="11"/>
      <c r="D6" s="11"/>
      <c r="E6" s="15">
        <f aca="true" t="shared" si="0" ref="E6:E18">+F6+J6</f>
        <v>0</v>
      </c>
      <c r="F6" s="43">
        <f aca="true" t="shared" si="1" ref="F6:F18">+G6+H6+I6</f>
        <v>0</v>
      </c>
      <c r="G6" s="13"/>
      <c r="H6" s="13"/>
      <c r="I6" s="12"/>
      <c r="J6" s="13">
        <f aca="true" t="shared" si="2" ref="J6:J18">+K6+L6+M6</f>
        <v>0</v>
      </c>
      <c r="K6" s="13"/>
      <c r="L6" s="13"/>
      <c r="M6" s="12"/>
    </row>
    <row r="7" spans="1:13" ht="15.75">
      <c r="A7" s="17" t="s">
        <v>56</v>
      </c>
      <c r="B7" s="11" t="s">
        <v>23</v>
      </c>
      <c r="C7" s="11" t="s">
        <v>24</v>
      </c>
      <c r="D7" s="11" t="s">
        <v>4</v>
      </c>
      <c r="E7" s="15">
        <f t="shared" si="0"/>
        <v>39000</v>
      </c>
      <c r="F7" s="43">
        <f t="shared" si="1"/>
        <v>9000</v>
      </c>
      <c r="G7" s="13">
        <v>4000</v>
      </c>
      <c r="H7" s="13">
        <v>4000</v>
      </c>
      <c r="I7" s="12">
        <v>1000</v>
      </c>
      <c r="J7" s="13">
        <f t="shared" si="2"/>
        <v>30000</v>
      </c>
      <c r="K7" s="13">
        <v>30000</v>
      </c>
      <c r="L7" s="13">
        <v>0</v>
      </c>
      <c r="M7" s="12">
        <v>0</v>
      </c>
    </row>
    <row r="8" spans="1:13" ht="15.75">
      <c r="A8" s="16" t="s">
        <v>57</v>
      </c>
      <c r="B8" s="11" t="s">
        <v>23</v>
      </c>
      <c r="C8" s="11" t="s">
        <v>52</v>
      </c>
      <c r="D8" s="11" t="s">
        <v>4</v>
      </c>
      <c r="E8" s="15">
        <f t="shared" si="0"/>
        <v>40000</v>
      </c>
      <c r="F8" s="43">
        <f t="shared" si="1"/>
        <v>0</v>
      </c>
      <c r="G8" s="13">
        <v>0</v>
      </c>
      <c r="H8" s="13">
        <v>0</v>
      </c>
      <c r="I8" s="12">
        <v>0</v>
      </c>
      <c r="J8" s="13">
        <f t="shared" si="2"/>
        <v>40000</v>
      </c>
      <c r="K8" s="13">
        <v>0</v>
      </c>
      <c r="L8" s="13">
        <v>0</v>
      </c>
      <c r="M8" s="12">
        <v>40000</v>
      </c>
    </row>
    <row r="9" spans="1:13" ht="15.75">
      <c r="A9" s="17" t="s">
        <v>58</v>
      </c>
      <c r="B9" s="11" t="s">
        <v>23</v>
      </c>
      <c r="C9" s="11" t="s">
        <v>13</v>
      </c>
      <c r="D9" s="11" t="s">
        <v>14</v>
      </c>
      <c r="E9" s="15">
        <f t="shared" si="0"/>
        <v>12000</v>
      </c>
      <c r="F9" s="43">
        <f t="shared" si="1"/>
        <v>7000</v>
      </c>
      <c r="G9" s="13">
        <v>4000</v>
      </c>
      <c r="H9" s="13">
        <v>3000</v>
      </c>
      <c r="I9" s="12">
        <v>0</v>
      </c>
      <c r="J9" s="13">
        <f t="shared" si="2"/>
        <v>5000</v>
      </c>
      <c r="K9" s="13">
        <v>5000</v>
      </c>
      <c r="L9" s="13">
        <v>0</v>
      </c>
      <c r="M9" s="12">
        <v>0</v>
      </c>
    </row>
    <row r="10" spans="1:13" ht="31.5">
      <c r="A10" s="17" t="s">
        <v>59</v>
      </c>
      <c r="B10" s="11" t="s">
        <v>23</v>
      </c>
      <c r="C10" s="11" t="s">
        <v>13</v>
      </c>
      <c r="D10" s="11" t="s">
        <v>60</v>
      </c>
      <c r="E10" s="15">
        <f t="shared" si="0"/>
        <v>3000</v>
      </c>
      <c r="F10" s="43">
        <f t="shared" si="1"/>
        <v>3000</v>
      </c>
      <c r="G10" s="13"/>
      <c r="H10" s="13"/>
      <c r="I10" s="12">
        <v>3000</v>
      </c>
      <c r="J10" s="13">
        <f t="shared" si="2"/>
        <v>0</v>
      </c>
      <c r="K10" s="13"/>
      <c r="L10" s="13">
        <v>0</v>
      </c>
      <c r="M10" s="12">
        <v>0</v>
      </c>
    </row>
    <row r="11" spans="1:13" ht="15.75">
      <c r="A11" s="37" t="s">
        <v>61</v>
      </c>
      <c r="B11" s="11" t="s">
        <v>23</v>
      </c>
      <c r="C11" s="11" t="s">
        <v>11</v>
      </c>
      <c r="D11" s="11" t="s">
        <v>12</v>
      </c>
      <c r="E11" s="15">
        <f t="shared" si="0"/>
        <v>12000</v>
      </c>
      <c r="F11" s="43">
        <f t="shared" si="1"/>
        <v>9000</v>
      </c>
      <c r="G11" s="13">
        <v>3000</v>
      </c>
      <c r="H11" s="13">
        <v>3000</v>
      </c>
      <c r="I11" s="12">
        <v>3000</v>
      </c>
      <c r="J11" s="13">
        <f t="shared" si="2"/>
        <v>3000</v>
      </c>
      <c r="K11" s="13">
        <v>1000</v>
      </c>
      <c r="L11" s="13">
        <v>1000</v>
      </c>
      <c r="M11" s="13">
        <v>1000</v>
      </c>
    </row>
    <row r="12" spans="1:13" ht="15.75">
      <c r="A12" s="37" t="s">
        <v>62</v>
      </c>
      <c r="B12" s="11" t="s">
        <v>23</v>
      </c>
      <c r="C12" s="11" t="s">
        <v>11</v>
      </c>
      <c r="D12" s="11" t="s">
        <v>63</v>
      </c>
      <c r="E12" s="15">
        <f t="shared" si="0"/>
        <v>0</v>
      </c>
      <c r="F12" s="43">
        <f t="shared" si="1"/>
        <v>0</v>
      </c>
      <c r="G12" s="13"/>
      <c r="H12" s="13">
        <v>0</v>
      </c>
      <c r="I12" s="12">
        <v>0</v>
      </c>
      <c r="J12" s="13">
        <f t="shared" si="2"/>
        <v>0</v>
      </c>
      <c r="K12" s="13">
        <v>0</v>
      </c>
      <c r="L12" s="13">
        <v>0</v>
      </c>
      <c r="M12" s="12">
        <v>0</v>
      </c>
    </row>
    <row r="13" spans="1:13" ht="15.75">
      <c r="A13" s="16" t="s">
        <v>64</v>
      </c>
      <c r="B13" s="11" t="s">
        <v>23</v>
      </c>
      <c r="C13" s="11" t="s">
        <v>11</v>
      </c>
      <c r="D13" s="11" t="s">
        <v>65</v>
      </c>
      <c r="E13" s="15">
        <f t="shared" si="0"/>
        <v>63000</v>
      </c>
      <c r="F13" s="15">
        <f t="shared" si="1"/>
        <v>31500</v>
      </c>
      <c r="G13" s="12">
        <v>31500</v>
      </c>
      <c r="H13" s="12"/>
      <c r="I13" s="12"/>
      <c r="J13" s="12">
        <f t="shared" si="2"/>
        <v>31500</v>
      </c>
      <c r="K13" s="12">
        <v>31500</v>
      </c>
      <c r="L13" s="12">
        <v>0</v>
      </c>
      <c r="M13" s="12">
        <v>0</v>
      </c>
    </row>
    <row r="14" spans="1:13" ht="15.75">
      <c r="A14" s="16" t="s">
        <v>66</v>
      </c>
      <c r="B14" s="11" t="s">
        <v>23</v>
      </c>
      <c r="C14" s="11" t="s">
        <v>16</v>
      </c>
      <c r="D14" s="11" t="s">
        <v>4</v>
      </c>
      <c r="E14" s="15">
        <f t="shared" si="0"/>
        <v>8000</v>
      </c>
      <c r="F14" s="43">
        <f t="shared" si="1"/>
        <v>3000</v>
      </c>
      <c r="G14" s="13">
        <v>3000</v>
      </c>
      <c r="H14" s="13">
        <v>0</v>
      </c>
      <c r="I14" s="12">
        <v>0</v>
      </c>
      <c r="J14" s="13">
        <f t="shared" si="2"/>
        <v>5000</v>
      </c>
      <c r="K14" s="13">
        <v>5000</v>
      </c>
      <c r="L14" s="13">
        <v>0</v>
      </c>
      <c r="M14" s="12">
        <v>0</v>
      </c>
    </row>
    <row r="15" spans="1:13" ht="15.75">
      <c r="A15" s="16" t="s">
        <v>67</v>
      </c>
      <c r="B15" s="11" t="s">
        <v>23</v>
      </c>
      <c r="C15" s="11" t="s">
        <v>51</v>
      </c>
      <c r="D15" s="11" t="s">
        <v>14</v>
      </c>
      <c r="E15" s="15">
        <f t="shared" si="0"/>
        <v>24000</v>
      </c>
      <c r="F15" s="15">
        <f t="shared" si="1"/>
        <v>21000</v>
      </c>
      <c r="G15" s="12">
        <v>7000</v>
      </c>
      <c r="H15" s="12">
        <v>7000</v>
      </c>
      <c r="I15" s="12">
        <v>7000</v>
      </c>
      <c r="J15" s="12">
        <f t="shared" si="2"/>
        <v>3000</v>
      </c>
      <c r="K15" s="12">
        <v>1000</v>
      </c>
      <c r="L15" s="12">
        <v>1000</v>
      </c>
      <c r="M15" s="12">
        <v>1000</v>
      </c>
    </row>
    <row r="16" spans="1:13" ht="15.75">
      <c r="A16" s="38" t="s">
        <v>68</v>
      </c>
      <c r="B16" s="11">
        <v>42</v>
      </c>
      <c r="C16" s="11">
        <v>92</v>
      </c>
      <c r="D16" s="11">
        <v>200</v>
      </c>
      <c r="E16" s="44">
        <f t="shared" si="0"/>
        <v>100000</v>
      </c>
      <c r="F16" s="44">
        <f t="shared" si="1"/>
        <v>50000</v>
      </c>
      <c r="G16" s="39">
        <v>50000</v>
      </c>
      <c r="H16" s="39"/>
      <c r="I16" s="40"/>
      <c r="J16" s="40">
        <f t="shared" si="2"/>
        <v>50000</v>
      </c>
      <c r="K16" s="40">
        <v>50000</v>
      </c>
      <c r="L16" s="41">
        <v>0</v>
      </c>
      <c r="M16" s="41">
        <v>0</v>
      </c>
    </row>
    <row r="17" spans="1:13" ht="15.75">
      <c r="A17" s="38" t="s">
        <v>69</v>
      </c>
      <c r="B17" s="11">
        <v>42</v>
      </c>
      <c r="C17" s="11">
        <v>99</v>
      </c>
      <c r="D17" s="11">
        <v>990</v>
      </c>
      <c r="E17" s="44">
        <f t="shared" si="0"/>
        <v>57000</v>
      </c>
      <c r="F17" s="44">
        <f t="shared" si="1"/>
        <v>30000</v>
      </c>
      <c r="G17" s="39">
        <v>15000</v>
      </c>
      <c r="H17" s="39">
        <v>15000</v>
      </c>
      <c r="I17" s="41">
        <v>0</v>
      </c>
      <c r="J17" s="40">
        <f t="shared" si="2"/>
        <v>27000</v>
      </c>
      <c r="K17" s="40">
        <v>9000</v>
      </c>
      <c r="L17" s="40">
        <v>9000</v>
      </c>
      <c r="M17" s="40">
        <v>9000</v>
      </c>
    </row>
    <row r="18" spans="1:13" ht="15.75">
      <c r="A18" s="38" t="s">
        <v>70</v>
      </c>
      <c r="B18" s="11">
        <v>48</v>
      </c>
      <c r="C18" s="11">
        <v>21</v>
      </c>
      <c r="D18" s="11">
        <v>140</v>
      </c>
      <c r="E18" s="45">
        <f t="shared" si="0"/>
        <v>300</v>
      </c>
      <c r="F18" s="45">
        <f t="shared" si="1"/>
        <v>300</v>
      </c>
      <c r="G18" s="38">
        <v>300</v>
      </c>
      <c r="H18" s="38">
        <v>0</v>
      </c>
      <c r="I18" s="41">
        <v>0</v>
      </c>
      <c r="J18" s="41">
        <f t="shared" si="2"/>
        <v>0</v>
      </c>
      <c r="K18" s="42">
        <v>0</v>
      </c>
      <c r="L18" s="41">
        <v>0</v>
      </c>
      <c r="M18" s="41">
        <v>0</v>
      </c>
    </row>
  </sheetData>
  <sheetProtection/>
  <mergeCells count="3">
    <mergeCell ref="A3:H3"/>
    <mergeCell ref="G1:H1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tabSelected="1" zoomScale="85" zoomScaleNormal="85" zoomScalePageLayoutView="0" workbookViewId="0" topLeftCell="A1">
      <selection activeCell="M12" sqref="M12"/>
    </sheetView>
  </sheetViews>
  <sheetFormatPr defaultColWidth="9.28125" defaultRowHeight="15"/>
  <cols>
    <col min="1" max="1" width="50.0039062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9" width="9.28125" style="1" customWidth="1"/>
    <col min="10" max="10" width="12.8515625" style="1" bestFit="1" customWidth="1"/>
    <col min="11" max="11" width="9.28125" style="1" customWidth="1"/>
    <col min="12" max="12" width="11.8515625" style="1" customWidth="1"/>
    <col min="13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55"/>
      <c r="H1" s="55"/>
    </row>
    <row r="2" spans="1:13" ht="41.25" customHeight="1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8" ht="27" customHeight="1">
      <c r="A3" s="54" t="s">
        <v>7</v>
      </c>
      <c r="B3" s="54"/>
      <c r="C3" s="54"/>
      <c r="D3" s="54"/>
      <c r="E3" s="54"/>
      <c r="F3" s="54"/>
      <c r="G3" s="54"/>
      <c r="H3" s="54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71</v>
      </c>
      <c r="F4" s="10" t="s">
        <v>72</v>
      </c>
      <c r="G4" s="10" t="s">
        <v>73</v>
      </c>
      <c r="H4" s="10" t="s">
        <v>74</v>
      </c>
      <c r="I4" s="10" t="s">
        <v>75</v>
      </c>
      <c r="J4" s="10" t="s">
        <v>19</v>
      </c>
      <c r="K4" s="10" t="s">
        <v>20</v>
      </c>
      <c r="L4" s="10" t="s">
        <v>21</v>
      </c>
      <c r="M4" s="10" t="s">
        <v>22</v>
      </c>
    </row>
    <row r="5" spans="1:13" ht="31.5">
      <c r="A5" s="2" t="s">
        <v>5</v>
      </c>
      <c r="B5" s="11">
        <v>42</v>
      </c>
      <c r="C5" s="11" t="s">
        <v>11</v>
      </c>
      <c r="D5" s="11" t="s">
        <v>12</v>
      </c>
      <c r="E5" s="15">
        <f>+F5+J5</f>
        <v>30000</v>
      </c>
      <c r="F5" s="43">
        <f>+G5+H5+I5</f>
        <v>15000</v>
      </c>
      <c r="G5" s="13">
        <v>5000</v>
      </c>
      <c r="H5" s="13">
        <v>5000</v>
      </c>
      <c r="I5" s="12">
        <v>5000</v>
      </c>
      <c r="J5" s="13">
        <f>+K5+L5+M5</f>
        <v>15000</v>
      </c>
      <c r="K5" s="13">
        <v>5000</v>
      </c>
      <c r="L5" s="13">
        <v>5000</v>
      </c>
      <c r="M5" s="13">
        <v>5000</v>
      </c>
    </row>
    <row r="6" spans="1:13" ht="15.75">
      <c r="A6" s="2" t="s">
        <v>15</v>
      </c>
      <c r="B6" s="11" t="s">
        <v>23</v>
      </c>
      <c r="C6" s="11" t="s">
        <v>16</v>
      </c>
      <c r="D6" s="11" t="s">
        <v>4</v>
      </c>
      <c r="E6" s="15">
        <f aca="true" t="shared" si="0" ref="E6:E14">+F6+J6</f>
        <v>0</v>
      </c>
      <c r="F6" s="43">
        <f aca="true" t="shared" si="1" ref="F6:F14">+G6+H6+I6</f>
        <v>0</v>
      </c>
      <c r="G6" s="13"/>
      <c r="H6" s="13"/>
      <c r="I6" s="12">
        <v>0</v>
      </c>
      <c r="J6" s="43">
        <f aca="true" t="shared" si="2" ref="J6:J14">+K6+L6+M6</f>
        <v>0</v>
      </c>
      <c r="K6" s="13"/>
      <c r="L6" s="13"/>
      <c r="M6" s="12">
        <v>0</v>
      </c>
    </row>
    <row r="7" spans="1:13" ht="15.75">
      <c r="A7" s="2" t="s">
        <v>50</v>
      </c>
      <c r="B7" s="11" t="s">
        <v>23</v>
      </c>
      <c r="C7" s="11" t="s">
        <v>51</v>
      </c>
      <c r="D7" s="11" t="s">
        <v>8</v>
      </c>
      <c r="E7" s="15">
        <f t="shared" si="0"/>
        <v>0</v>
      </c>
      <c r="F7" s="43">
        <f t="shared" si="1"/>
        <v>0</v>
      </c>
      <c r="G7" s="13"/>
      <c r="H7" s="13"/>
      <c r="I7" s="12">
        <v>0</v>
      </c>
      <c r="J7" s="43">
        <f t="shared" si="2"/>
        <v>0</v>
      </c>
      <c r="K7" s="13"/>
      <c r="L7" s="13"/>
      <c r="M7" s="12">
        <v>0</v>
      </c>
    </row>
    <row r="8" spans="1:13" ht="31.5">
      <c r="A8" s="6" t="s">
        <v>6</v>
      </c>
      <c r="B8" s="11">
        <v>42</v>
      </c>
      <c r="C8" s="11">
        <v>99</v>
      </c>
      <c r="D8" s="11">
        <v>990</v>
      </c>
      <c r="E8" s="15">
        <f t="shared" si="0"/>
        <v>60000</v>
      </c>
      <c r="F8" s="43">
        <f t="shared" si="1"/>
        <v>30000</v>
      </c>
      <c r="G8" s="13">
        <v>10000</v>
      </c>
      <c r="H8" s="13">
        <v>10000</v>
      </c>
      <c r="I8" s="13">
        <v>10000</v>
      </c>
      <c r="J8" s="43">
        <f t="shared" si="2"/>
        <v>30000</v>
      </c>
      <c r="K8" s="13">
        <v>10000</v>
      </c>
      <c r="L8" s="13">
        <v>10000</v>
      </c>
      <c r="M8" s="13">
        <v>10000</v>
      </c>
    </row>
    <row r="9" spans="1:13" ht="63">
      <c r="A9" s="7" t="s">
        <v>26</v>
      </c>
      <c r="B9" s="11" t="s">
        <v>17</v>
      </c>
      <c r="C9" s="11" t="s">
        <v>18</v>
      </c>
      <c r="D9" s="11" t="s">
        <v>25</v>
      </c>
      <c r="E9" s="15">
        <f t="shared" si="0"/>
        <v>500000</v>
      </c>
      <c r="F9" s="43">
        <f t="shared" si="1"/>
        <v>200000</v>
      </c>
      <c r="G9" s="13"/>
      <c r="H9" s="13"/>
      <c r="I9" s="12">
        <v>200000</v>
      </c>
      <c r="J9" s="43">
        <f t="shared" si="2"/>
        <v>300000</v>
      </c>
      <c r="K9" s="13">
        <v>300000</v>
      </c>
      <c r="L9" s="13"/>
      <c r="M9" s="12">
        <v>0</v>
      </c>
    </row>
    <row r="10" spans="1:13" ht="15.75">
      <c r="A10" s="7"/>
      <c r="B10" s="11"/>
      <c r="C10" s="11"/>
      <c r="D10" s="11"/>
      <c r="E10" s="15">
        <f t="shared" si="0"/>
        <v>0</v>
      </c>
      <c r="F10" s="43">
        <f t="shared" si="1"/>
        <v>0</v>
      </c>
      <c r="G10" s="13"/>
      <c r="H10" s="13"/>
      <c r="I10" s="12">
        <v>0</v>
      </c>
      <c r="J10" s="43">
        <f t="shared" si="2"/>
        <v>0</v>
      </c>
      <c r="K10" s="13"/>
      <c r="L10" s="13"/>
      <c r="M10" s="12">
        <v>0</v>
      </c>
    </row>
    <row r="11" spans="1:13" ht="15.75">
      <c r="A11" s="7"/>
      <c r="B11" s="11"/>
      <c r="C11" s="11"/>
      <c r="D11" s="11"/>
      <c r="E11" s="15">
        <f t="shared" si="0"/>
        <v>0</v>
      </c>
      <c r="F11" s="43">
        <f t="shared" si="1"/>
        <v>0</v>
      </c>
      <c r="G11" s="13"/>
      <c r="H11" s="13"/>
      <c r="I11" s="12">
        <v>0</v>
      </c>
      <c r="J11" s="43">
        <f t="shared" si="2"/>
        <v>0</v>
      </c>
      <c r="K11" s="13"/>
      <c r="L11" s="13"/>
      <c r="M11" s="12">
        <v>0</v>
      </c>
    </row>
    <row r="12" spans="1:13" ht="15.75">
      <c r="A12" s="18" t="s">
        <v>9</v>
      </c>
      <c r="B12" s="14"/>
      <c r="C12" s="14"/>
      <c r="D12" s="14"/>
      <c r="E12" s="15">
        <f>+F12+J12</f>
        <v>590000</v>
      </c>
      <c r="F12" s="15">
        <f>+G12+H12+I12</f>
        <v>245000</v>
      </c>
      <c r="G12" s="15">
        <f>SUM(G5:G11)</f>
        <v>15000</v>
      </c>
      <c r="H12" s="15">
        <f>SUM(H5:H11)</f>
        <v>15000</v>
      </c>
      <c r="I12" s="15">
        <f>SUM(I5:I11)</f>
        <v>215000</v>
      </c>
      <c r="J12" s="15">
        <f t="shared" si="2"/>
        <v>345000</v>
      </c>
      <c r="K12" s="15">
        <f>SUM(K5:K11)</f>
        <v>315000</v>
      </c>
      <c r="L12" s="15">
        <f>SUM(L5:L11)</f>
        <v>15000</v>
      </c>
      <c r="M12" s="15">
        <f>SUM(M5:M11)</f>
        <v>15000</v>
      </c>
    </row>
    <row r="13" spans="1:13" ht="15.75">
      <c r="A13" s="16"/>
      <c r="B13" s="11"/>
      <c r="C13" s="11"/>
      <c r="D13" s="11"/>
      <c r="E13" s="15">
        <f t="shared" si="0"/>
        <v>0</v>
      </c>
      <c r="F13" s="43">
        <f t="shared" si="1"/>
        <v>0</v>
      </c>
      <c r="G13" s="13"/>
      <c r="H13" s="13"/>
      <c r="I13" s="12"/>
      <c r="J13" s="43">
        <f t="shared" si="2"/>
        <v>0</v>
      </c>
      <c r="K13" s="13"/>
      <c r="L13" s="13"/>
      <c r="M13" s="12"/>
    </row>
    <row r="14" spans="1:13" ht="15.75">
      <c r="A14" s="18" t="s">
        <v>10</v>
      </c>
      <c r="B14" s="14"/>
      <c r="C14" s="14"/>
      <c r="D14" s="14"/>
      <c r="E14" s="15">
        <f t="shared" si="0"/>
        <v>590000</v>
      </c>
      <c r="F14" s="15">
        <f t="shared" si="1"/>
        <v>245000</v>
      </c>
      <c r="G14" s="15">
        <f aca="true" t="shared" si="3" ref="G14:M14">+G12</f>
        <v>15000</v>
      </c>
      <c r="H14" s="15">
        <f t="shared" si="3"/>
        <v>15000</v>
      </c>
      <c r="I14" s="15">
        <f t="shared" si="3"/>
        <v>215000</v>
      </c>
      <c r="J14" s="15">
        <f t="shared" si="2"/>
        <v>345000</v>
      </c>
      <c r="K14" s="15">
        <f t="shared" si="3"/>
        <v>315000</v>
      </c>
      <c r="L14" s="15">
        <f t="shared" si="3"/>
        <v>15000</v>
      </c>
      <c r="M14" s="15">
        <f t="shared" si="3"/>
        <v>15000</v>
      </c>
    </row>
    <row r="16" ht="15.75">
      <c r="L16" s="36"/>
    </row>
  </sheetData>
  <sheetProtection/>
  <mergeCells count="3">
    <mergeCell ref="G1:H1"/>
    <mergeCell ref="A3:H3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2023-11-07T13:47:56Z</dcterms:modified>
  <cp:category/>
  <cp:version/>
  <cp:contentType/>
  <cp:contentStatus/>
</cp:coreProperties>
</file>