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рабочий столик\Open data\2023\3\Фозил ака\"/>
    </mc:Choice>
  </mc:AlternateContent>
  <xr:revisionPtr revIDLastSave="0" documentId="8_{52E3E05D-E607-4C23-8A89-66A47B3DABF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3-чорак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K19" i="1"/>
  <c r="K18" i="1"/>
  <c r="K17" i="1"/>
  <c r="K16" i="1"/>
  <c r="K15" i="1"/>
  <c r="K14" i="1"/>
  <c r="J13" i="1"/>
  <c r="K13" i="1"/>
  <c r="K12" i="1"/>
  <c r="J12" i="1"/>
  <c r="K11" i="1"/>
  <c r="J11" i="1"/>
  <c r="K10" i="1"/>
  <c r="K9" i="1"/>
  <c r="K8" i="1"/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 l="1"/>
  <c r="L4" i="1" l="1"/>
  <c r="L5" i="1"/>
  <c r="L24" i="1" l="1"/>
  <c r="G24" i="1"/>
  <c r="K24" i="1"/>
  <c r="J24" i="1"/>
  <c r="I24" i="1"/>
</calcChain>
</file>

<file path=xl/sharedStrings.xml><?xml version="1.0" encoding="utf-8"?>
<sst xmlns="http://schemas.openxmlformats.org/spreadsheetml/2006/main" count="98" uniqueCount="47">
  <si>
    <t>№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</si>
  <si>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</si>
  <si>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</si>
  <si>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</si>
  <si>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</si>
  <si>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</si>
  <si>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</si>
  <si>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</si>
  <si>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</si>
  <si>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</si>
  <si>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</si>
  <si>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Сайёр қабул</t>
  </si>
  <si>
    <t>Юсупов У.М.</t>
  </si>
  <si>
    <t>Директор</t>
  </si>
  <si>
    <t>Алиев А.О.</t>
  </si>
  <si>
    <t>Матбуот котиби</t>
  </si>
  <si>
    <t>Хожибоев Ш.Э.</t>
  </si>
  <si>
    <t>Бўлим бошлиғи</t>
  </si>
  <si>
    <t>Ўрганиш</t>
  </si>
  <si>
    <t>Исаев Х.Н.</t>
  </si>
  <si>
    <t>Директор ўринбосари</t>
  </si>
  <si>
    <t>Конференцияда иштирок этиш</t>
  </si>
  <si>
    <t>Бухоро вилояти</t>
  </si>
  <si>
    <t>Турапов А.Ў</t>
  </si>
  <si>
    <t>Зиятдинов А.М</t>
  </si>
  <si>
    <t>Бош мутахассис</t>
  </si>
  <si>
    <t>Сурхондарё вилояти</t>
  </si>
  <si>
    <t>Жиззах вилояти Зомин тумани</t>
  </si>
  <si>
    <t>Сирдарё вилояти</t>
  </si>
  <si>
    <t>Садиков Ш.Г.</t>
  </si>
  <si>
    <t>Юсупов Д.З</t>
  </si>
  <si>
    <t>Юнусходжаева С.Б</t>
  </si>
  <si>
    <t>Мирзаев Л.Т</t>
  </si>
  <si>
    <t>Юнусов Б.Р</t>
  </si>
  <si>
    <t>Компьютер хизмати бўйича мухандис</t>
  </si>
  <si>
    <t>Халқаро тадбирни тайёрлаш ва ўтказиш</t>
  </si>
  <si>
    <t>Самарқанд вилояти</t>
  </si>
  <si>
    <t>№ 58хдфу 13.09.2023й</t>
  </si>
  <si>
    <t>Ф.И.О.</t>
  </si>
  <si>
    <t>№84ш 20.06.2023й</t>
  </si>
  <si>
    <t>Турсунбаев Ш.М.</t>
  </si>
  <si>
    <t>№93ш 06.07.2023й</t>
  </si>
  <si>
    <t>№ 104ш 17.07.2023й</t>
  </si>
  <si>
    <t>№ 108ш 21.07.2023й</t>
  </si>
  <si>
    <t>№ 113ш 26.07.2023й</t>
  </si>
  <si>
    <t>№ 120ш 31.07.2023й</t>
  </si>
  <si>
    <t>ХИЗМАТ САФАРИ ТЎҒРИСИДА 3-ЧОРАК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</si>
</sst>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0" zoomScaleNormal="100" workbookViewId="0">
      <pane xSplit="2" topLeftCell="C1" activePane="topRight" state="frozen"/>
      <selection pane="topRight" activeCell="L4" sqref="I4:L4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0" width="18.140625" style="3" bestFit="1" customWidth="1"/>
    <col min="11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1" t="s">
        <v>46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59.25" customHeight="1" x14ac:dyDescent="0.2">
      <c r="A3" s="2" t="s">
        <v>0</v>
      </c>
      <c r="B3" s="2" t="s">
        <v>38</v>
      </c>
      <c r="C3" s="2" t="s">
        <v>10</v>
      </c>
      <c r="D3" s="2" t="s">
        <v>1</v>
      </c>
      <c r="E3" s="2" t="s">
        <v>2</v>
      </c>
      <c r="F3" s="2" t="s">
        <v>9</v>
      </c>
      <c r="G3" s="2" t="s">
        <v>3</v>
      </c>
      <c r="H3" s="2" t="s">
        <v>8</v>
      </c>
      <c r="I3" s="2" t="s">
        <v>4</v>
      </c>
      <c r="J3" s="2" t="s">
        <v>7</v>
      </c>
      <c r="K3" s="2" t="s">
        <v>6</v>
      </c>
      <c r="L3" s="2" t="s">
        <v>5</v>
      </c>
    </row>
    <row r="4" spans="1:12" ht="30" x14ac:dyDescent="0.2">
      <c r="A4" s="4">
        <v>1</v>
      </c>
      <c r="B4" s="9" t="s">
        <v>14</v>
      </c>
      <c r="C4" s="4" t="s">
        <v>15</v>
      </c>
      <c r="D4" s="10">
        <v>20</v>
      </c>
      <c r="E4" s="4" t="s">
        <v>39</v>
      </c>
      <c r="F4" s="4" t="s">
        <v>21</v>
      </c>
      <c r="G4" s="8">
        <v>3</v>
      </c>
      <c r="H4" s="4" t="s">
        <v>27</v>
      </c>
      <c r="I4" s="7"/>
      <c r="J4" s="7"/>
      <c r="K4" s="7"/>
      <c r="L4" s="7">
        <f t="shared" ref="L4" si="0">+J4+I4+K4</f>
        <v>0</v>
      </c>
    </row>
    <row r="5" spans="1:12" ht="30" x14ac:dyDescent="0.2">
      <c r="A5" s="4">
        <v>2</v>
      </c>
      <c r="B5" s="9" t="s">
        <v>40</v>
      </c>
      <c r="C5" s="4" t="s">
        <v>17</v>
      </c>
      <c r="D5" s="10">
        <v>21</v>
      </c>
      <c r="E5" s="4" t="s">
        <v>41</v>
      </c>
      <c r="F5" s="4" t="s">
        <v>18</v>
      </c>
      <c r="G5" s="8">
        <v>1</v>
      </c>
      <c r="H5" s="10" t="s">
        <v>28</v>
      </c>
      <c r="I5" s="7">
        <v>33000</v>
      </c>
      <c r="J5" s="7"/>
      <c r="K5" s="7">
        <v>79860</v>
      </c>
      <c r="L5" s="7">
        <f>+J5+I5+K5</f>
        <v>112860</v>
      </c>
    </row>
    <row r="6" spans="1:12" ht="30" x14ac:dyDescent="0.2">
      <c r="A6" s="4">
        <v>3</v>
      </c>
      <c r="B6" s="9" t="s">
        <v>29</v>
      </c>
      <c r="C6" s="4" t="s">
        <v>20</v>
      </c>
      <c r="D6" s="10">
        <v>22</v>
      </c>
      <c r="E6" s="4" t="s">
        <v>42</v>
      </c>
      <c r="F6" s="4" t="s">
        <v>11</v>
      </c>
      <c r="G6" s="8">
        <v>1</v>
      </c>
      <c r="H6" s="10" t="s">
        <v>22</v>
      </c>
      <c r="I6" s="7">
        <v>33000</v>
      </c>
      <c r="J6" s="7"/>
      <c r="K6" s="7">
        <v>696572</v>
      </c>
      <c r="L6" s="7">
        <f>+J6+I6+K6</f>
        <v>729572</v>
      </c>
    </row>
    <row r="7" spans="1:12" ht="30" x14ac:dyDescent="0.2">
      <c r="A7" s="4">
        <v>4</v>
      </c>
      <c r="B7" s="9" t="s">
        <v>29</v>
      </c>
      <c r="C7" s="4" t="s">
        <v>20</v>
      </c>
      <c r="D7" s="10">
        <v>23</v>
      </c>
      <c r="E7" s="4" t="s">
        <v>43</v>
      </c>
      <c r="F7" s="4" t="s">
        <v>11</v>
      </c>
      <c r="G7" s="8">
        <v>2</v>
      </c>
      <c r="H7" s="10" t="s">
        <v>28</v>
      </c>
      <c r="I7" s="7">
        <v>33000</v>
      </c>
      <c r="J7" s="7"/>
      <c r="K7" s="7">
        <v>79860</v>
      </c>
      <c r="L7" s="7">
        <f t="shared" ref="L7:L23" si="1">+J7+I7+K7</f>
        <v>112860</v>
      </c>
    </row>
    <row r="8" spans="1:12" ht="30" x14ac:dyDescent="0.2">
      <c r="A8" s="4">
        <v>5</v>
      </c>
      <c r="B8" s="9" t="s">
        <v>16</v>
      </c>
      <c r="C8" s="4" t="s">
        <v>17</v>
      </c>
      <c r="D8" s="10">
        <v>24</v>
      </c>
      <c r="E8" s="4" t="s">
        <v>44</v>
      </c>
      <c r="F8" s="4" t="s">
        <v>18</v>
      </c>
      <c r="G8" s="8">
        <v>4</v>
      </c>
      <c r="H8" s="10" t="s">
        <v>26</v>
      </c>
      <c r="I8" s="7">
        <v>132000</v>
      </c>
      <c r="J8" s="7">
        <v>1200000</v>
      </c>
      <c r="K8" s="7">
        <f>439367+641215</f>
        <v>1080582</v>
      </c>
      <c r="L8" s="7">
        <f t="shared" si="1"/>
        <v>2412582</v>
      </c>
    </row>
    <row r="9" spans="1:12" ht="30" x14ac:dyDescent="0.2">
      <c r="A9" s="4">
        <v>6</v>
      </c>
      <c r="B9" s="9" t="s">
        <v>12</v>
      </c>
      <c r="C9" s="4" t="s">
        <v>13</v>
      </c>
      <c r="D9" s="10">
        <v>25</v>
      </c>
      <c r="E9" s="4" t="s">
        <v>45</v>
      </c>
      <c r="F9" s="4" t="s">
        <v>11</v>
      </c>
      <c r="G9" s="8">
        <v>3</v>
      </c>
      <c r="H9" s="4" t="s">
        <v>36</v>
      </c>
      <c r="I9" s="7">
        <v>99000</v>
      </c>
      <c r="J9" s="7">
        <v>2202640</v>
      </c>
      <c r="K9" s="7">
        <f>292791+292791</f>
        <v>585582</v>
      </c>
      <c r="L9" s="7">
        <f t="shared" si="1"/>
        <v>2887222</v>
      </c>
    </row>
    <row r="10" spans="1:12" ht="30" x14ac:dyDescent="0.2">
      <c r="A10" s="4">
        <v>7</v>
      </c>
      <c r="B10" s="9" t="s">
        <v>14</v>
      </c>
      <c r="C10" s="4" t="s">
        <v>15</v>
      </c>
      <c r="D10" s="10">
        <v>26</v>
      </c>
      <c r="E10" s="4" t="s">
        <v>45</v>
      </c>
      <c r="F10" s="4" t="s">
        <v>11</v>
      </c>
      <c r="G10" s="8">
        <v>3</v>
      </c>
      <c r="H10" s="4" t="s">
        <v>36</v>
      </c>
      <c r="I10" s="7">
        <v>99000</v>
      </c>
      <c r="J10" s="7">
        <v>2202640</v>
      </c>
      <c r="K10" s="7">
        <f>292791+190950</f>
        <v>483741</v>
      </c>
      <c r="L10" s="7">
        <f t="shared" si="1"/>
        <v>2785381</v>
      </c>
    </row>
    <row r="11" spans="1:12" ht="45" x14ac:dyDescent="0.2">
      <c r="A11" s="4">
        <v>8</v>
      </c>
      <c r="B11" s="9" t="s">
        <v>14</v>
      </c>
      <c r="C11" s="4" t="s">
        <v>15</v>
      </c>
      <c r="D11" s="10">
        <v>27</v>
      </c>
      <c r="E11" s="4" t="s">
        <v>37</v>
      </c>
      <c r="F11" s="4" t="s">
        <v>35</v>
      </c>
      <c r="G11" s="8">
        <v>9</v>
      </c>
      <c r="H11" s="4" t="s">
        <v>36</v>
      </c>
      <c r="I11" s="7">
        <v>297000</v>
      </c>
      <c r="J11" s="7">
        <f>2040000+1983960</f>
        <v>4023960</v>
      </c>
      <c r="K11" s="7">
        <f>101640+105000</f>
        <v>206640</v>
      </c>
      <c r="L11" s="7">
        <f t="shared" si="1"/>
        <v>4527600</v>
      </c>
    </row>
    <row r="12" spans="1:12" ht="45" x14ac:dyDescent="0.2">
      <c r="A12" s="4">
        <v>9</v>
      </c>
      <c r="B12" s="9" t="s">
        <v>12</v>
      </c>
      <c r="C12" s="4" t="s">
        <v>13</v>
      </c>
      <c r="D12" s="10">
        <v>28</v>
      </c>
      <c r="E12" s="4" t="s">
        <v>37</v>
      </c>
      <c r="F12" s="4" t="s">
        <v>35</v>
      </c>
      <c r="G12" s="8">
        <v>4</v>
      </c>
      <c r="H12" s="4" t="s">
        <v>36</v>
      </c>
      <c r="I12" s="7">
        <v>132000</v>
      </c>
      <c r="J12" s="7">
        <f>2970000+828960</f>
        <v>3798960</v>
      </c>
      <c r="K12" s="7">
        <f>166716+299147</f>
        <v>465863</v>
      </c>
      <c r="L12" s="7">
        <f t="shared" si="1"/>
        <v>4396823</v>
      </c>
    </row>
    <row r="13" spans="1:12" ht="45" x14ac:dyDescent="0.2">
      <c r="A13" s="4">
        <v>10</v>
      </c>
      <c r="B13" s="9" t="s">
        <v>29</v>
      </c>
      <c r="C13" s="4" t="s">
        <v>20</v>
      </c>
      <c r="D13" s="10">
        <v>29</v>
      </c>
      <c r="E13" s="4" t="s">
        <v>37</v>
      </c>
      <c r="F13" s="4" t="s">
        <v>35</v>
      </c>
      <c r="G13" s="8">
        <v>5</v>
      </c>
      <c r="H13" s="4" t="s">
        <v>36</v>
      </c>
      <c r="I13" s="7">
        <v>165000</v>
      </c>
      <c r="J13" s="7">
        <f>1980000+1818000+340000</f>
        <v>4138000</v>
      </c>
      <c r="K13" s="7">
        <f>169788+89990</f>
        <v>259778</v>
      </c>
      <c r="L13" s="7">
        <f t="shared" si="1"/>
        <v>4562778</v>
      </c>
    </row>
    <row r="14" spans="1:12" ht="45" x14ac:dyDescent="0.2">
      <c r="A14" s="4">
        <v>11</v>
      </c>
      <c r="B14" s="9" t="s">
        <v>24</v>
      </c>
      <c r="C14" s="4" t="s">
        <v>25</v>
      </c>
      <c r="D14" s="10">
        <v>30</v>
      </c>
      <c r="E14" s="4" t="s">
        <v>37</v>
      </c>
      <c r="F14" s="4" t="s">
        <v>35</v>
      </c>
      <c r="G14" s="8">
        <v>4</v>
      </c>
      <c r="H14" s="4" t="s">
        <v>36</v>
      </c>
      <c r="I14" s="7">
        <v>132000</v>
      </c>
      <c r="J14" s="7">
        <v>900000</v>
      </c>
      <c r="K14" s="7">
        <f>101640+101640</f>
        <v>203280</v>
      </c>
      <c r="L14" s="7">
        <f t="shared" si="1"/>
        <v>1235280</v>
      </c>
    </row>
    <row r="15" spans="1:12" ht="45" x14ac:dyDescent="0.2">
      <c r="A15" s="4">
        <v>12</v>
      </c>
      <c r="B15" s="9" t="s">
        <v>30</v>
      </c>
      <c r="C15" s="4" t="s">
        <v>25</v>
      </c>
      <c r="D15" s="10">
        <v>31</v>
      </c>
      <c r="E15" s="4" t="s">
        <v>37</v>
      </c>
      <c r="F15" s="4" t="s">
        <v>35</v>
      </c>
      <c r="G15" s="8">
        <v>5</v>
      </c>
      <c r="H15" s="4" t="s">
        <v>36</v>
      </c>
      <c r="I15" s="7">
        <v>165000</v>
      </c>
      <c r="J15" s="7">
        <v>1200000</v>
      </c>
      <c r="K15" s="7">
        <f>169788+101640</f>
        <v>271428</v>
      </c>
      <c r="L15" s="7">
        <f t="shared" si="1"/>
        <v>1636428</v>
      </c>
    </row>
    <row r="16" spans="1:12" ht="45" x14ac:dyDescent="0.2">
      <c r="A16" s="4">
        <v>13</v>
      </c>
      <c r="B16" s="9" t="s">
        <v>31</v>
      </c>
      <c r="C16" s="4" t="s">
        <v>25</v>
      </c>
      <c r="D16" s="10">
        <v>32</v>
      </c>
      <c r="E16" s="4" t="s">
        <v>37</v>
      </c>
      <c r="F16" s="4" t="s">
        <v>35</v>
      </c>
      <c r="G16" s="8">
        <v>5</v>
      </c>
      <c r="H16" s="4" t="s">
        <v>36</v>
      </c>
      <c r="I16" s="7">
        <v>165000</v>
      </c>
      <c r="J16" s="7">
        <v>1200000</v>
      </c>
      <c r="K16" s="7">
        <f>235091+101640</f>
        <v>336731</v>
      </c>
      <c r="L16" s="7">
        <f t="shared" si="1"/>
        <v>1701731</v>
      </c>
    </row>
    <row r="17" spans="1:12" ht="45" x14ac:dyDescent="0.2">
      <c r="A17" s="4">
        <v>14</v>
      </c>
      <c r="B17" s="9" t="s">
        <v>32</v>
      </c>
      <c r="C17" s="4" t="s">
        <v>25</v>
      </c>
      <c r="D17" s="10">
        <v>33</v>
      </c>
      <c r="E17" s="4" t="s">
        <v>37</v>
      </c>
      <c r="F17" s="4" t="s">
        <v>35</v>
      </c>
      <c r="G17" s="8">
        <v>5</v>
      </c>
      <c r="H17" s="4" t="s">
        <v>36</v>
      </c>
      <c r="I17" s="7">
        <v>165000</v>
      </c>
      <c r="J17" s="7">
        <v>1200000</v>
      </c>
      <c r="K17" s="7">
        <f>101640+101640</f>
        <v>203280</v>
      </c>
      <c r="L17" s="7">
        <f t="shared" si="1"/>
        <v>1568280</v>
      </c>
    </row>
    <row r="18" spans="1:12" ht="45" x14ac:dyDescent="0.2">
      <c r="A18" s="4">
        <v>15</v>
      </c>
      <c r="B18" s="9" t="s">
        <v>33</v>
      </c>
      <c r="C18" s="4" t="s">
        <v>34</v>
      </c>
      <c r="D18" s="10">
        <v>34</v>
      </c>
      <c r="E18" s="4" t="s">
        <v>37</v>
      </c>
      <c r="F18" s="4" t="s">
        <v>35</v>
      </c>
      <c r="G18" s="8">
        <v>5</v>
      </c>
      <c r="H18" s="4" t="s">
        <v>36</v>
      </c>
      <c r="I18" s="7">
        <v>165000</v>
      </c>
      <c r="J18" s="7">
        <v>1000000</v>
      </c>
      <c r="K18" s="7">
        <f>169788+101640</f>
        <v>271428</v>
      </c>
      <c r="L18" s="7">
        <f t="shared" si="1"/>
        <v>1436428</v>
      </c>
    </row>
    <row r="19" spans="1:12" ht="45" x14ac:dyDescent="0.2">
      <c r="A19" s="4">
        <v>16</v>
      </c>
      <c r="B19" s="9" t="s">
        <v>23</v>
      </c>
      <c r="C19" s="4" t="s">
        <v>15</v>
      </c>
      <c r="D19" s="10">
        <v>35</v>
      </c>
      <c r="E19" s="4" t="s">
        <v>37</v>
      </c>
      <c r="F19" s="4" t="s">
        <v>35</v>
      </c>
      <c r="G19" s="8">
        <v>5</v>
      </c>
      <c r="H19" s="4" t="s">
        <v>36</v>
      </c>
      <c r="I19" s="7">
        <v>165000</v>
      </c>
      <c r="J19" s="7">
        <v>900000</v>
      </c>
      <c r="K19" s="7">
        <f>101640+101640</f>
        <v>203280</v>
      </c>
      <c r="L19" s="7">
        <f t="shared" si="1"/>
        <v>1268280</v>
      </c>
    </row>
    <row r="20" spans="1:12" ht="45" x14ac:dyDescent="0.2">
      <c r="A20" s="4">
        <v>17</v>
      </c>
      <c r="B20" s="9" t="s">
        <v>19</v>
      </c>
      <c r="C20" s="4" t="s">
        <v>20</v>
      </c>
      <c r="D20" s="10">
        <v>36</v>
      </c>
      <c r="E20" s="4" t="s">
        <v>37</v>
      </c>
      <c r="F20" s="4" t="s">
        <v>35</v>
      </c>
      <c r="G20" s="8">
        <v>5</v>
      </c>
      <c r="H20" s="4" t="s">
        <v>36</v>
      </c>
      <c r="I20" s="7">
        <v>165000</v>
      </c>
      <c r="J20" s="7">
        <f>340000+1980000+1818960</f>
        <v>4138960</v>
      </c>
      <c r="K20" s="7">
        <f>274273+235091</f>
        <v>509364</v>
      </c>
      <c r="L20" s="7">
        <f t="shared" si="1"/>
        <v>4813324</v>
      </c>
    </row>
    <row r="21" spans="1:12" x14ac:dyDescent="0.2">
      <c r="A21" s="4"/>
      <c r="B21" s="9"/>
      <c r="C21" s="4"/>
      <c r="D21" s="10"/>
      <c r="E21" s="4"/>
      <c r="F21" s="4"/>
      <c r="G21" s="8"/>
      <c r="H21" s="10"/>
      <c r="I21" s="7"/>
      <c r="J21" s="7"/>
      <c r="K21" s="7"/>
      <c r="L21" s="7">
        <f t="shared" si="1"/>
        <v>0</v>
      </c>
    </row>
    <row r="22" spans="1:12" x14ac:dyDescent="0.2">
      <c r="A22" s="4"/>
      <c r="B22" s="9"/>
      <c r="C22" s="4"/>
      <c r="D22" s="10"/>
      <c r="E22" s="4"/>
      <c r="F22" s="4"/>
      <c r="G22" s="8"/>
      <c r="H22" s="10"/>
      <c r="I22" s="7"/>
      <c r="J22" s="7"/>
      <c r="K22" s="7"/>
      <c r="L22" s="7">
        <f t="shared" si="1"/>
        <v>0</v>
      </c>
    </row>
    <row r="23" spans="1:12" x14ac:dyDescent="0.2">
      <c r="A23" s="4"/>
      <c r="B23" s="9"/>
      <c r="C23" s="4"/>
      <c r="D23" s="10"/>
      <c r="E23" s="4"/>
      <c r="F23" s="4"/>
      <c r="G23" s="8"/>
      <c r="H23" s="10"/>
      <c r="I23" s="7"/>
      <c r="J23" s="7"/>
      <c r="K23" s="7"/>
      <c r="L23" s="7">
        <f t="shared" si="1"/>
        <v>0</v>
      </c>
    </row>
    <row r="24" spans="1:12" ht="30" customHeight="1" x14ac:dyDescent="0.2">
      <c r="A24" s="4"/>
      <c r="B24" s="9"/>
      <c r="C24" s="4"/>
      <c r="D24" s="4"/>
      <c r="E24" s="4"/>
      <c r="F24" s="6"/>
      <c r="G24" s="8">
        <f>SUM(G4:G23)</f>
        <v>69</v>
      </c>
      <c r="H24" s="5"/>
      <c r="I24" s="7">
        <f>SUM(I4:I23)</f>
        <v>2145000</v>
      </c>
      <c r="J24" s="7">
        <f>SUM(J4:J23)</f>
        <v>28105160</v>
      </c>
      <c r="K24" s="7">
        <f>SUM(K4:K23)</f>
        <v>5937269</v>
      </c>
      <c r="L24" s="7">
        <f>SUM(L4:L23)</f>
        <v>36187429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3-чорак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Ziyatdinov Azamat Maxamad-Aminovich</cp:lastModifiedBy>
  <cp:lastPrinted>2021-06-30T11:16:39Z</cp:lastPrinted>
  <dcterms:created xsi:type="dcterms:W3CDTF">2021-06-30T09:59:14Z</dcterms:created>
  <dcterms:modified xsi:type="dcterms:W3CDTF">2023-10-14T07:58:08Z</dcterms:modified>
</cp:coreProperties>
</file>