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ФОЗИЛ 2021\БЮДЖЕТ ОЧИҚЛИГИ 6247\2023\2023 4-чорак\"/>
    </mc:Choice>
  </mc:AlternateContent>
  <bookViews>
    <workbookView xWindow="0" yWindow="0" windowWidth="28800" windowHeight="12585"/>
  </bookViews>
  <sheets>
    <sheet name="3 илова" sheetId="7" r:id="rId1"/>
    <sheet name="4 илова" sheetId="8" r:id="rId2"/>
    <sheet name="5 илова" sheetId="9" r:id="rId3"/>
    <sheet name="6 илова" sheetId="10" r:id="rId4"/>
    <sheet name="8-илова" sheetId="11" r:id="rId5"/>
    <sheet name="14 илова" sheetId="12" r:id="rId6"/>
  </sheets>
  <definedNames>
    <definedName name="_xlnm._FilterDatabase" localSheetId="1" hidden="1">'4 илова'!$A$7:$N$18</definedName>
    <definedName name="_xlnm._FilterDatabase" localSheetId="2" hidden="1">'5 илова'!$A$7:$O$60</definedName>
    <definedName name="_xlnm.Print_Titles" localSheetId="1">'4 илова'!$6:$7</definedName>
    <definedName name="_xlnm.Print_Titles" localSheetId="2">'5 илова'!$6:$7</definedName>
    <definedName name="_xlnm.Print_Area" localSheetId="5">'14 илова'!$A$1:$M$21</definedName>
    <definedName name="_xlnm.Print_Area" localSheetId="0">'3 илова'!$A$1:$H$31</definedName>
    <definedName name="_xlnm.Print_Area" localSheetId="1">'4 илова'!$A$1:$M$20</definedName>
    <definedName name="_xlnm.Print_Area" localSheetId="2">'5 илова'!$A$1:$M$62</definedName>
    <definedName name="_xlnm.Print_Area" localSheetId="3">'6 илова'!$A$1:$J$14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3" i="9" l="1"/>
  <c r="L59" i="9"/>
  <c r="K59" i="9"/>
  <c r="M58" i="9"/>
  <c r="M57" i="9"/>
  <c r="M56" i="9"/>
  <c r="M55" i="9"/>
  <c r="M54" i="9"/>
  <c r="M53" i="9"/>
  <c r="M52" i="9"/>
  <c r="M51" i="9"/>
  <c r="M50" i="9"/>
  <c r="M49" i="9"/>
  <c r="M48" i="9"/>
  <c r="M47" i="9"/>
  <c r="M46" i="9"/>
  <c r="M45" i="9"/>
  <c r="M44" i="9"/>
  <c r="M43" i="9"/>
  <c r="M42" i="9"/>
  <c r="M41" i="9"/>
  <c r="M40" i="9"/>
  <c r="O39" i="9" s="1"/>
  <c r="M39" i="9"/>
  <c r="M59" i="9" s="1"/>
  <c r="L38" i="9"/>
  <c r="L60" i="9" s="1"/>
  <c r="K38" i="9"/>
  <c r="K60" i="9" s="1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38" i="9" s="1"/>
  <c r="M8" i="9"/>
  <c r="O40" i="9" l="1"/>
  <c r="M60" i="9"/>
  <c r="O9" i="9"/>
  <c r="L18" i="8" l="1"/>
  <c r="K18" i="8"/>
  <c r="M17" i="8"/>
  <c r="M16" i="8"/>
  <c r="M15" i="8"/>
  <c r="M14" i="8"/>
  <c r="M13" i="8"/>
  <c r="M12" i="8"/>
  <c r="M11" i="8"/>
  <c r="M10" i="8"/>
  <c r="M9" i="8"/>
  <c r="M8" i="8"/>
  <c r="M18" i="8" s="1"/>
  <c r="J9" i="7" l="1"/>
  <c r="J8" i="7"/>
  <c r="J10" i="7" s="1"/>
</calcChain>
</file>

<file path=xl/sharedStrings.xml><?xml version="1.0" encoding="utf-8"?>
<sst xmlns="http://schemas.openxmlformats.org/spreadsheetml/2006/main" count="659" uniqueCount="294">
  <si>
    <t>3-илова</t>
  </si>
  <si>
    <t>МАЪЛУМОТ</t>
  </si>
  <si>
    <t>(минг.сўм)</t>
  </si>
  <si>
    <t>Т/р</t>
  </si>
  <si>
    <t>Ҳисобот даври</t>
  </si>
  <si>
    <t>Йўналишлари</t>
  </si>
  <si>
    <t>Товар (иш ва хизмат)лар харид қилиш учун тузилган шартномалар</t>
  </si>
  <si>
    <t xml:space="preserve">Молиялаштириш манбаси* </t>
  </si>
  <si>
    <t>сони</t>
  </si>
  <si>
    <t>суммаси</t>
  </si>
  <si>
    <t>1.</t>
  </si>
  <si>
    <t>1-чорак</t>
  </si>
  <si>
    <t>асосий воситалар харид қилиш</t>
  </si>
  <si>
    <t>Бюджетдан ташқари жамғарма маблағлари</t>
  </si>
  <si>
    <t>кам баҳоли ва тез эскирувчи буюмлар харид қилиш</t>
  </si>
  <si>
    <t>Ўзбекистон Республикасининг Давлат бюджети</t>
  </si>
  <si>
    <t>қурилиш, реконструкция қилиш ва таъмирлаш</t>
  </si>
  <si>
    <t>сақлаш харажатлари билан боғлиқ харидлар</t>
  </si>
  <si>
    <t>2.</t>
  </si>
  <si>
    <t>2-чорак</t>
  </si>
  <si>
    <t>3.</t>
  </si>
  <si>
    <t>3-чорак</t>
  </si>
  <si>
    <t>4.</t>
  </si>
  <si>
    <t>4-чорак</t>
  </si>
  <si>
    <t>4-илова</t>
  </si>
  <si>
    <t>2023 йил 3-чоракда Ўзбекистон Республикаси Адлия вазирлиги ҳузуридаги "Ўзархив" агентлиги томонидан асосий воситалар харид қилиш учун ўтказилган танловлар (тендерлар) ва амалга оширилган давлат харидлари тўғрисидаги</t>
  </si>
  <si>
    <t>Маълумотлар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</si>
  <si>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</si>
  <si>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</si>
  <si>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</si>
  <si>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</si>
  <si>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Пудратчи тўғрисида маълумотлар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</si>
  <si>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</si>
  <si>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</si>
  <si>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</si>
  <si>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</t>
  </si>
  <si>
    <t>Пудратчи номи</t>
  </si>
  <si>
    <t>Корхона СТИРи</t>
  </si>
  <si>
    <t>(минг сўм)</t>
  </si>
  <si>
    <t>шт</t>
  </si>
  <si>
    <t>xarid.uzex.uz/shop/ products-list/eshop</t>
  </si>
  <si>
    <t>ЖАМИ: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</si>
  <si>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</si>
  <si>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5-илова</t>
  </si>
  <si>
    <t>усл. ед</t>
  </si>
  <si>
    <t>ЗРУ-684, 61-статья</t>
  </si>
  <si>
    <t>Услуга по обслуживанию и ремонту транспортных средств</t>
  </si>
  <si>
    <t xml:space="preserve"> Услуга по изготовлению букетов цветов</t>
  </si>
  <si>
    <t>комплект</t>
  </si>
  <si>
    <t>Гостиничные услуги</t>
  </si>
  <si>
    <t>Услуга по организации и проведению торжественного мероприятия</t>
  </si>
  <si>
    <t>Услуги средств массовой информации</t>
  </si>
  <si>
    <t>Прямые договора- (ЗРУ-684, Ст-71, абз.-3, ПП-3953 пункт 12)</t>
  </si>
  <si>
    <t xml:space="preserve"> </t>
  </si>
  <si>
    <t>6-илова</t>
  </si>
  <si>
    <t>Тадбир номи</t>
  </si>
  <si>
    <t xml:space="preserve">Шартноманинг умумий қиймати     </t>
  </si>
  <si>
    <t>-</t>
  </si>
  <si>
    <t>Қурилиш, реконструкция қилиш ва таъмирлаш ишлари бўйича ўтказилган танловлар (тендерлар) ўтказилмаган</t>
  </si>
  <si>
    <t>Бюджет жараёнининг очиқлигини таъминлаш 
мақсадида расмий веб-сайтларда маълумотларни 
жойлаштириш тартиби тўғрисидаги низомга
8-ИЛОВА</t>
  </si>
  <si>
    <t>Объект номи ва манзили</t>
  </si>
  <si>
    <t>Амалга ошириш муддати</t>
  </si>
  <si>
    <t>Ўлчов бирлиги</t>
  </si>
  <si>
    <t>Лойиҳа қуввати</t>
  </si>
  <si>
    <t>Режалаштирилган маблағ</t>
  </si>
  <si>
    <t>Молиялаш-тирилган маблағ
(минг сўм)</t>
  </si>
  <si>
    <t>Бажарилган ишлар ва харажатларнинг миқдори
 (минг сўм)</t>
  </si>
  <si>
    <t>Ажратилган маблағнинг ўзлаш-тирилиши (%)</t>
  </si>
  <si>
    <t>Дастурга киритиш учун асос</t>
  </si>
  <si>
    <t>Йил бошида учун тасдиқланган дастур асосида
(минг сўм)</t>
  </si>
  <si>
    <t>Йил давомида
қўшимча ажратилган маблағлар асосида
(минг сўм)</t>
  </si>
  <si>
    <t>I</t>
  </si>
  <si>
    <t>Янги қурилиш</t>
  </si>
  <si>
    <t>II</t>
  </si>
  <si>
    <t>Реконструкция</t>
  </si>
  <si>
    <t>III</t>
  </si>
  <si>
    <t>Жиҳозлаш</t>
  </si>
  <si>
    <t>IV</t>
  </si>
  <si>
    <t>Кейинги йиллар лойиҳа қидирув ишлари учун</t>
  </si>
  <si>
    <t>V</t>
  </si>
  <si>
    <t>Кредитор қарздорликни қоплаш</t>
  </si>
  <si>
    <t>VI</t>
  </si>
  <si>
    <t>Мукаммал таъмирлаш</t>
  </si>
  <si>
    <t>Ўзбекистон Республикаси Адлия вазирлиги ҳузуридаги "Ўзархив" агентлиги 2023 йил 3-чоракда Ўзбекистон Республикасининг Давлат бюджетидан молиялаштириладиган ижтимоий ва ишлаб чиқариш инфратузилмасини ривожлантириш дастурлари  ўтказилмади</t>
  </si>
  <si>
    <t>14-илова</t>
  </si>
  <si>
    <t>Кредитлар бўйича:</t>
  </si>
  <si>
    <t>Кредит олувчилар номи</t>
  </si>
  <si>
    <t>СТИР</t>
  </si>
  <si>
    <t>Жойлашган ҳудуд (вилоят, туман (шаҳар)</t>
  </si>
  <si>
    <t xml:space="preserve">Маблағ ажратилишидан кўзланган мақсад </t>
  </si>
  <si>
    <t>Ажратилган маблағ                 (минг сўм)</t>
  </si>
  <si>
    <t>Ажратилиши тартиби</t>
  </si>
  <si>
    <t>Ажратилган кредит маблағларининг қайтарилиши</t>
  </si>
  <si>
    <t>Фоиз ставкаси</t>
  </si>
  <si>
    <t>Сўндирилиши муддати</t>
  </si>
  <si>
    <t>Асосий қарз</t>
  </si>
  <si>
    <t>Фоиз тўловлари</t>
  </si>
  <si>
    <t>Жарима ва пенялар</t>
  </si>
  <si>
    <t>Кредит олинмаган</t>
  </si>
  <si>
    <t>Субсидиялар бўйича:</t>
  </si>
  <si>
    <t>Субсидия олувчилар номи</t>
  </si>
  <si>
    <t>Ажратилган маблағ               (минг сўм)</t>
  </si>
  <si>
    <t>Маблағ ажратилиши юзасидан асословчи ҳужжат номи ва санаси</t>
  </si>
  <si>
    <t>Субсидия олинмаган</t>
  </si>
  <si>
    <t>Депозитлар бўйича</t>
  </si>
  <si>
    <t>Депозит жойлаштирилган банк номи</t>
  </si>
  <si>
    <t>Муддати</t>
  </si>
  <si>
    <t>Фоизи</t>
  </si>
  <si>
    <t>Жойлаштирилган маблағ             (минг сўм)</t>
  </si>
  <si>
    <t>Шартнома рақами ва санаси</t>
  </si>
  <si>
    <t>Депозит жойлаштирилмаган</t>
  </si>
  <si>
    <t>2023 йилда Ўзбекистон Республикаси Адлия вазирлиги ҳузуридаги "Ўзархив" агентлиги томонидан ўтказилган танловлар (тендерлар) ва амалга оширилган давлат харидлари тўғрисидаги</t>
  </si>
  <si>
    <t>Саженцы лавровишни лекарственной</t>
  </si>
  <si>
    <t>231110082126474/1851868</t>
  </si>
  <si>
    <t>"UYCHI MADADKOR SAVDO TA`MINOT" MCHJ-20208000505053794001-00433</t>
  </si>
  <si>
    <t>306323424</t>
  </si>
  <si>
    <t>Книги печатные 11-30-том</t>
  </si>
  <si>
    <t>Прямые договора- (ЗРУ-684, Ст-71, абз.-7)</t>
  </si>
  <si>
    <t>231100142231002/67-К</t>
  </si>
  <si>
    <t>Уз ЭОАВМА (НТТ)-20208000104311336004-00440</t>
  </si>
  <si>
    <t>204894074</t>
  </si>
  <si>
    <t>Клен ясенелистный Фламинго</t>
  </si>
  <si>
    <t>231110082126480/1851874</t>
  </si>
  <si>
    <t>VODIY INVEST XOLDING MCHJ-20208000205704282001-00401</t>
  </si>
  <si>
    <t>310842940</t>
  </si>
  <si>
    <t>2023 йил 4-чоракда Ўзбекистон Республикаси  Адлия вазирлиги ҳузуридаги "Ўзархив" агентлиги томонидан  кам баҳоли ва тез эскирувчи буюмлар харид қилиш учун ўтказилган танловлар (тендерлар) ва амалга оширилган давлат харидлари тўғрисидаги</t>
  </si>
  <si>
    <t>231100322392458/68</t>
  </si>
  <si>
    <t>Национальный пресс-центр Узбекистана-20212000303889072001-00083</t>
  </si>
  <si>
    <t>202590804</t>
  </si>
  <si>
    <t>Книга Регистрации</t>
  </si>
  <si>
    <t>231110082301888/1994907</t>
  </si>
  <si>
    <t>OQTEPA MATBAA MCHJ-20208000505538004001-01028</t>
  </si>
  <si>
    <t>309642531</t>
  </si>
  <si>
    <t>Услуга по обслуживанию серверного оборудования</t>
  </si>
  <si>
    <t>etender.uzex.uz</t>
  </si>
  <si>
    <t>23110012328256/26-S</t>
  </si>
  <si>
    <t>"IT WORKS" MCHJ-20208000705102036001-00440</t>
  </si>
  <si>
    <t>306579176</t>
  </si>
  <si>
    <t>Услуга по технической поддержке информационных технологий</t>
  </si>
  <si>
    <t>Прямые договора- (ЗРУ-684, Ст-71, абз.-4)</t>
  </si>
  <si>
    <t>231100022326516/XSh-MQM023/30/2023</t>
  </si>
  <si>
    <t>Электрон хукумат лойихаларини бошыариш маркази-23402000300100001010-00014</t>
  </si>
  <si>
    <t>207322159</t>
  </si>
  <si>
    <t>Почтовая марка и конверт</t>
  </si>
  <si>
    <t>231100142308664/04-12</t>
  </si>
  <si>
    <t>"O`ZBEKISTON POCHTASI" АЖ-22612000900155266078-00401</t>
  </si>
  <si>
    <t>200833833</t>
  </si>
  <si>
    <t>Услуга подключения поддержки SSL протокола</t>
  </si>
  <si>
    <t>231110082159633/1880442</t>
  </si>
  <si>
    <t>Услуга по установке программного обеспечения </t>
  </si>
  <si>
    <t>231110082159643/1880449</t>
  </si>
  <si>
    <t>Услуга по применению технологии IP-телефонии</t>
  </si>
  <si>
    <t>231110082159662/1880461</t>
  </si>
  <si>
    <t>ООО SULTONBEK IBROHIMBEK SULTON-20208000005391560001-00726</t>
  </si>
  <si>
    <t>308479774</t>
  </si>
  <si>
    <t>Программное обеспечение в сфере информационных технологий</t>
  </si>
  <si>
    <t>231110082147787/1870494</t>
  </si>
  <si>
    <t>231110082129494/1858023</t>
  </si>
  <si>
    <t>OOO "NORMA"-20208000604009156001-01065</t>
  </si>
  <si>
    <t>202970267</t>
  </si>
  <si>
    <t>Прямые договора- (ЗРУ-684, Ст-71, абз.-3, ПП-3953 пункт 25)</t>
  </si>
  <si>
    <t>231100452210211/529</t>
  </si>
  <si>
    <t>ИП  Талипов  Мирлазиз Миразизович-20218000000823835001-01072</t>
  </si>
  <si>
    <t>31211850210015</t>
  </si>
  <si>
    <t>Предоставление консультативных услуг или экспертного заключения по вопросам информационных технологий, связанных с системами информационных технологий и программным обеспечением</t>
  </si>
  <si>
    <t>Договор у единого поставщика</t>
  </si>
  <si>
    <t>231100102213326/657-W</t>
  </si>
  <si>
    <t>"Киберхавфсизлик маркази" ДУК-20210000900953339002-01121</t>
  </si>
  <si>
    <t>305907639</t>
  </si>
  <si>
    <t>Услуга организации учебных курсов в области IT</t>
  </si>
  <si>
    <t>231110082109532/1848303</t>
  </si>
  <si>
    <t>"O`ZBEKTELEKOM" АЖ-20210000904074838090-00401</t>
  </si>
  <si>
    <t>203366731</t>
  </si>
  <si>
    <t>231110082109523/1848304</t>
  </si>
  <si>
    <t>231100102187507/13/21-С</t>
  </si>
  <si>
    <t>"DAVLAT AXBOROT TIZIMLARINI YARATISH VA QOLLAB QUVATLASH BOYICHA YAGONA INTEGR-"-20208000904198204001-00445</t>
  </si>
  <si>
    <t>204118319</t>
  </si>
  <si>
    <t>Услуга по подписке и доставке периодического печатного издания</t>
  </si>
  <si>
    <t>Прямые договора- (ЗРУ-684, Ст-71, абз.-3, ПП-3953 пункт 16)</t>
  </si>
  <si>
    <t>231100362188171/2-43</t>
  </si>
  <si>
    <t>"O`ZBEKISTON POCHTASI" АЖ-22612000600155266079-00401</t>
  </si>
  <si>
    <t>Бумага самоклеющаяся</t>
  </si>
  <si>
    <t>231110082110438/1837478</t>
  </si>
  <si>
    <t>KANS SHOP XK-20208000600999115001-01183</t>
  </si>
  <si>
    <t>306089114</t>
  </si>
  <si>
    <t>упак</t>
  </si>
  <si>
    <t>Масло моторное</t>
  </si>
  <si>
    <t>231110082104059/1832271</t>
  </si>
  <si>
    <t>"OTASH SIFAT" МЧЖ-20208000700234487001-00433</t>
  </si>
  <si>
    <t>302642845</t>
  </si>
  <si>
    <t>Зажим для бумаги</t>
  </si>
  <si>
    <t>231110082092401/1821263</t>
  </si>
  <si>
    <t>OLIM ODIL OMON MCHJ-20208000705655004001-00450</t>
  </si>
  <si>
    <t>310521976</t>
  </si>
  <si>
    <t>Фотобумага для офисной техники</t>
  </si>
  <si>
    <t>231110082069160/1800582</t>
  </si>
  <si>
    <t>Краска для цветного
принтера</t>
  </si>
  <si>
    <t>231110082069623/1800965</t>
  </si>
  <si>
    <t>ХК "VIRGO GROUP"-20208000604797686001-01042</t>
  </si>
  <si>
    <t>301303389</t>
  </si>
  <si>
    <t>Бумага для офисной техники белая</t>
  </si>
  <si>
    <t>231110082069623/1801128</t>
  </si>
  <si>
    <t>ООО JAUMKANS PAPER-20208000705335412001-00954</t>
  </si>
  <si>
    <t>308137384</t>
  </si>
  <si>
    <t>231110082069958/1801241</t>
  </si>
  <si>
    <t>СП DIVIT PROGRAMMERS-20208000505398563002-01183</t>
  </si>
  <si>
    <t>308553041</t>
  </si>
  <si>
    <t>Скобы для степлера</t>
  </si>
  <si>
    <t>231110082062498/1794867</t>
  </si>
  <si>
    <t>OOO"POWER MAX GROUP"-20208000400391797001-01086</t>
  </si>
  <si>
    <t>303055063</t>
  </si>
  <si>
    <t>Перфофайл</t>
  </si>
  <si>
    <t>231110082062592/1794906</t>
  </si>
  <si>
    <t>HUMSAR HSSY GROUP MAS`ULIYATI CHEKLANGAN JAMIYAT-20208000705481251001-01041</t>
  </si>
  <si>
    <t>309208484</t>
  </si>
  <si>
    <t>Услуга по предоставлению канала доступа к виртуальным частным cетям (VPN)</t>
  </si>
  <si>
    <t>Прямые договора- (ЗРУ-684, Ст-71, абз.-3, ПП-3953 пункт 4)</t>
  </si>
  <si>
    <t>231100242124062/CPIO-2488</t>
  </si>
  <si>
    <t>"O`ZBEKTELEKOM" АЖ-20210000504074838088-00401</t>
  </si>
  <si>
    <t>Услуга по распространению информации в электронных газетах</t>
  </si>
  <si>
    <t>231110082046215/1787300</t>
  </si>
  <si>
    <t>ООО MTSFER-U Nashriyot uyi-20208000704464164001-00444</t>
  </si>
  <si>
    <t>206101988</t>
  </si>
  <si>
    <t>Услуга по сервисному обслуживанию компьютерного и офисного оборудования</t>
  </si>
  <si>
    <t>231110082043347/1778492</t>
  </si>
  <si>
    <t>OOO "INTEGRIS"-20208000504282055001-00419</t>
  </si>
  <si>
    <t>204670852</t>
  </si>
  <si>
    <t>Фоторамка</t>
  </si>
  <si>
    <t>231110081995201/1737214</t>
  </si>
  <si>
    <t>YANGIYER BREND MCHJ-20208000305199183001-00761</t>
  </si>
  <si>
    <t>306982910</t>
  </si>
  <si>
    <t>Услуга по подписке</t>
  </si>
  <si>
    <t>231110082286056/1984666</t>
  </si>
  <si>
    <t>O`ZR MOLIYA VAZIRLIGI O`QUV MARKAZI-23402000300100001010-00014</t>
  </si>
  <si>
    <t>300529638</t>
  </si>
  <si>
    <t>Нагрудный знак</t>
  </si>
  <si>
    <t>231110082291793/1988091</t>
  </si>
  <si>
    <t>"O`ZR MARKAZIY BANKINING "DAVLAT BELGISI" ДУК-21596000305108789001-00014</t>
  </si>
  <si>
    <t>306612737</t>
  </si>
  <si>
    <t>Армстронг Кассета</t>
  </si>
  <si>
    <t>231110082300974/1994240</t>
  </si>
  <si>
    <t>TRADE CONSUL SHOP MCHJ-20208000305718902001-01071</t>
  </si>
  <si>
    <t>310935792</t>
  </si>
  <si>
    <t>Ламинат</t>
  </si>
  <si>
    <t>231110082274294/1976436</t>
  </si>
  <si>
    <t>м2</t>
  </si>
  <si>
    <t>Календарь</t>
  </si>
  <si>
    <t>231110082275820/1977646</t>
  </si>
  <si>
    <t>THE NEXT DREAM MAS`ULIYATI CHEKLANGAN JAMIYAT-20208000705479660001-00491</t>
  </si>
  <si>
    <t>309202191</t>
  </si>
  <si>
    <t>Открытки</t>
  </si>
  <si>
    <t>231110082267028/1970844</t>
  </si>
  <si>
    <t>YATT XOLDAROVA ISTORAXON XAMDAMJON QIZI-20218000005601679001-01183</t>
  </si>
  <si>
    <t>40305934340054</t>
  </si>
  <si>
    <t>Услуга по ремонту компьютера</t>
  </si>
  <si>
    <t>231110082242465/1953392</t>
  </si>
  <si>
    <t>Таркет</t>
  </si>
  <si>
    <t>231110082245695/1955716</t>
  </si>
  <si>
    <t>231100142308606/04/12</t>
  </si>
  <si>
    <t>MIRSOLIXOV MIRZOXID MIRYUSUF O`G`LI-20218000700792313001-00445</t>
  </si>
  <si>
    <t>30611976590063</t>
  </si>
  <si>
    <t>231110082188360/1911361</t>
  </si>
  <si>
    <t>NUR ZAMIN PARTNER 2022 MCHJ-20208000905580108001-00408</t>
  </si>
  <si>
    <t>309962355</t>
  </si>
  <si>
    <t>Печь микроволновая для подарки</t>
  </si>
  <si>
    <t>231110082174066/1898287</t>
  </si>
  <si>
    <t>OLIMPIAKOS LIDER-20208000105606355001-01067</t>
  </si>
  <si>
    <t>310164788</t>
  </si>
  <si>
    <t>Телевизор для подарки</t>
  </si>
  <si>
    <t>231110082164799/1885069</t>
  </si>
  <si>
    <t>Кофеварка</t>
  </si>
  <si>
    <t>231110082141807/1864442</t>
  </si>
  <si>
    <t>XIDIROVA SHOHISTA ERKINJON QIZI-20218000005626195001-00778</t>
  </si>
  <si>
    <t>41712943930045</t>
  </si>
  <si>
    <t>231110082105587/1833513</t>
  </si>
  <si>
    <t>BEST EVENT MEDIA SERVIS MCHJ-20208000105619367001-01125</t>
  </si>
  <si>
    <t>310276632</t>
  </si>
  <si>
    <t>231110082105728/1833637</t>
  </si>
  <si>
    <t>Термопоты бытовые</t>
  </si>
  <si>
    <t>231110082090355/1819575</t>
  </si>
  <si>
    <t>ЯККА ТАРТИБДАГИ ТАДБИРКОР-20218000905636251001-00778</t>
  </si>
  <si>
    <t>40707996530026</t>
  </si>
  <si>
    <t>"Телевизор 43 SMART " 4K Led HDR 10+ SMART Google TV для поларки</t>
  </si>
  <si>
    <t>231110082076796/1807330</t>
  </si>
  <si>
    <t>YTT ERGASHEV OTABEK YANVAR O?G?LI-20218000305688016001-01183</t>
  </si>
  <si>
    <t>30802941670017</t>
  </si>
  <si>
    <t>231110082039445/1779524</t>
  </si>
  <si>
    <t>Уз.Рес. Адлия вазирли "КОНВЕНЦИОН МАРКАЗ" ДУК ДЕРЕКЦИЯСИ-23402000300100001010-00014</t>
  </si>
  <si>
    <t>306701816</t>
  </si>
  <si>
    <t>Комплект футбольной формы "16-комплект"</t>
  </si>
  <si>
    <t>231110082045490/1780253</t>
  </si>
  <si>
    <t>2023 йилда Ўзбекистон Республикаси Адлия вазирлиги ҳузуридаги "Ўзархив" агентлиги  томонидан қурилиш, реконструкция қилиш ва таъмирлаш ишлари бўйича ўтказилган танловлар (тендерлар) тўғрисидаги</t>
  </si>
  <si>
    <t>2023 йил 4 чоракда
Ўзбекистон Республикасининг Давлат бюджетидан молиялаштириладиган ижтимоий ва ишлаб чиқариш
инфратузилмасини ривожлантириш дастурларининг ижро этилиши тўғрисидаги 
МАЪЛУМОТ</t>
  </si>
  <si>
    <t>2023 йил 4 чоракда Ўзбекистон Республикаси Адлия вазирлиги ҳузуридаги "Ўзархив" агентлиги  Давлат мақсадли жамғармалардан ажратилган субсидиялар, кредитлар ҳамда тижорат банкларига жойлаштирилган депозитлар тўғрисидаги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</si>
</sst>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8" fillId="0" borderId="0"/>
    <xf numFmtId="164" fontId="8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2" applyFont="1" applyFill="1"/>
    <xf numFmtId="0" fontId="4" fillId="0" borderId="0" xfId="2" applyFont="1" applyFill="1"/>
    <xf numFmtId="0" fontId="3" fillId="0" borderId="0" xfId="2" applyFont="1" applyFill="1" applyAlignment="1">
      <alignment horizontal="right"/>
    </xf>
    <xf numFmtId="0" fontId="3" fillId="0" borderId="0" xfId="2" applyFont="1" applyFill="1" applyAlignment="1">
      <alignment horizontal="center"/>
    </xf>
    <xf numFmtId="0" fontId="9" fillId="0" borderId="2" xfId="3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 wrapText="1"/>
    </xf>
    <xf numFmtId="0" fontId="10" fillId="2" borderId="4" xfId="2" applyFont="1" applyFill="1" applyBorder="1" applyAlignment="1">
      <alignment vertical="center" wrapText="1"/>
    </xf>
    <xf numFmtId="43" fontId="11" fillId="2" borderId="5" xfId="4" applyNumberFormat="1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vertical="center" wrapText="1"/>
    </xf>
    <xf numFmtId="3" fontId="12" fillId="2" borderId="8" xfId="3" applyNumberFormat="1" applyFont="1" applyFill="1" applyBorder="1" applyAlignment="1">
      <alignment horizontal="center" vertical="center" wrapText="1"/>
    </xf>
    <xf numFmtId="3" fontId="12" fillId="2" borderId="9" xfId="3" applyNumberFormat="1" applyFont="1" applyFill="1" applyBorder="1" applyAlignment="1">
      <alignment horizontal="center" vertical="center" wrapText="1"/>
    </xf>
    <xf numFmtId="43" fontId="3" fillId="0" borderId="0" xfId="2" applyNumberFormat="1" applyFont="1" applyFill="1" applyAlignment="1">
      <alignment horizontal="center" vertical="center" wrapText="1"/>
    </xf>
    <xf numFmtId="3" fontId="3" fillId="0" borderId="0" xfId="2" applyNumberFormat="1" applyFont="1" applyFill="1"/>
    <xf numFmtId="0" fontId="10" fillId="2" borderId="15" xfId="2" applyFont="1" applyFill="1" applyBorder="1" applyAlignment="1">
      <alignment vertical="center" wrapText="1"/>
    </xf>
    <xf numFmtId="43" fontId="11" fillId="2" borderId="10" xfId="1" applyFont="1" applyFill="1" applyBorder="1" applyAlignment="1">
      <alignment horizontal="left" vertical="center" wrapText="1"/>
    </xf>
    <xf numFmtId="43" fontId="11" fillId="2" borderId="16" xfId="1" applyFont="1" applyFill="1" applyBorder="1" applyAlignment="1">
      <alignment horizontal="left" vertical="center" wrapText="1"/>
    </xf>
    <xf numFmtId="43" fontId="10" fillId="2" borderId="5" xfId="1" applyFont="1" applyFill="1" applyBorder="1" applyAlignment="1">
      <alignment horizontal="left" vertical="center" wrapText="1"/>
    </xf>
    <xf numFmtId="3" fontId="11" fillId="2" borderId="9" xfId="3" applyNumberFormat="1" applyFont="1" applyFill="1" applyBorder="1" applyAlignment="1">
      <alignment horizontal="center" vertical="center" wrapText="1"/>
    </xf>
    <xf numFmtId="0" fontId="10" fillId="2" borderId="18" xfId="2" applyFont="1" applyFill="1" applyBorder="1" applyAlignment="1">
      <alignment vertical="center" wrapText="1"/>
    </xf>
    <xf numFmtId="43" fontId="10" fillId="2" borderId="9" xfId="1" applyFont="1" applyFill="1" applyBorder="1" applyAlignment="1">
      <alignment horizontal="left" vertical="center" wrapText="1"/>
    </xf>
    <xf numFmtId="3" fontId="13" fillId="2" borderId="9" xfId="3" applyNumberFormat="1" applyFont="1" applyFill="1" applyBorder="1" applyAlignment="1">
      <alignment horizontal="center" vertical="center" wrapText="1"/>
    </xf>
    <xf numFmtId="3" fontId="11" fillId="2" borderId="13" xfId="3" applyNumberFormat="1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vertical="center" wrapText="1"/>
    </xf>
    <xf numFmtId="0" fontId="10" fillId="2" borderId="9" xfId="2" applyFont="1" applyFill="1" applyBorder="1" applyAlignment="1">
      <alignment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9" xfId="2" applyFont="1" applyFill="1" applyBorder="1" applyAlignment="1">
      <alignment horizontal="left" vertical="center" wrapText="1"/>
    </xf>
    <xf numFmtId="0" fontId="10" fillId="2" borderId="13" xfId="2" applyFont="1" applyFill="1" applyBorder="1" applyAlignment="1">
      <alignment horizontal="left" vertical="center" wrapText="1"/>
    </xf>
    <xf numFmtId="0" fontId="2" fillId="0" borderId="0" xfId="2" applyFill="1" applyAlignment="1"/>
    <xf numFmtId="0" fontId="2" fillId="0" borderId="0" xfId="2" applyFill="1"/>
    <xf numFmtId="0" fontId="5" fillId="0" borderId="1" xfId="2" applyFont="1" applyFill="1" applyBorder="1" applyAlignment="1">
      <alignment horizontal="center" vertical="center" wrapText="1"/>
    </xf>
    <xf numFmtId="0" fontId="5" fillId="0" borderId="0" xfId="2" applyFont="1" applyFill="1" applyAlignment="1">
      <alignment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2" fillId="0" borderId="0" xfId="2" applyFont="1" applyFill="1"/>
    <xf numFmtId="0" fontId="10" fillId="0" borderId="2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165" fontId="10" fillId="0" borderId="1" xfId="5" applyNumberFormat="1" applyFont="1" applyFill="1" applyBorder="1" applyAlignment="1">
      <alignment vertical="center" wrapText="1"/>
    </xf>
    <xf numFmtId="43" fontId="10" fillId="0" borderId="1" xfId="5" applyFont="1" applyFill="1" applyBorder="1" applyAlignment="1">
      <alignment horizontal="center" vertical="center" wrapText="1"/>
    </xf>
    <xf numFmtId="0" fontId="15" fillId="0" borderId="0" xfId="2" applyFont="1" applyFill="1" applyAlignment="1">
      <alignment vertical="center" wrapText="1"/>
    </xf>
    <xf numFmtId="3" fontId="10" fillId="0" borderId="1" xfId="4" applyNumberFormat="1" applyFont="1" applyFill="1" applyBorder="1" applyAlignment="1">
      <alignment horizontal="center" vertical="center" wrapText="1"/>
    </xf>
    <xf numFmtId="165" fontId="10" fillId="0" borderId="1" xfId="5" applyNumberFormat="1" applyFont="1" applyFill="1" applyBorder="1" applyAlignment="1">
      <alignment horizontal="center" vertical="center" wrapText="1"/>
    </xf>
    <xf numFmtId="165" fontId="5" fillId="0" borderId="1" xfId="2" applyNumberFormat="1" applyFont="1" applyFill="1" applyBorder="1" applyAlignment="1">
      <alignment horizontal="center" vertical="center" wrapText="1"/>
    </xf>
    <xf numFmtId="43" fontId="5" fillId="0" borderId="1" xfId="2" applyNumberFormat="1" applyFont="1" applyFill="1" applyBorder="1" applyAlignment="1">
      <alignment horizontal="center" vertical="center" wrapText="1"/>
    </xf>
    <xf numFmtId="0" fontId="14" fillId="0" borderId="0" xfId="2" applyFont="1" applyFill="1"/>
    <xf numFmtId="43" fontId="2" fillId="0" borderId="0" xfId="2" applyNumberFormat="1" applyFill="1"/>
    <xf numFmtId="0" fontId="2" fillId="0" borderId="0" xfId="2" applyFill="1" applyAlignment="1">
      <alignment horizontal="center"/>
    </xf>
    <xf numFmtId="0" fontId="14" fillId="0" borderId="0" xfId="2" applyFont="1" applyFill="1" applyAlignment="1">
      <alignment horizontal="center"/>
    </xf>
    <xf numFmtId="43" fontId="2" fillId="0" borderId="0" xfId="5" applyFill="1"/>
    <xf numFmtId="165" fontId="2" fillId="0" borderId="0" xfId="2" applyNumberFormat="1" applyFill="1"/>
    <xf numFmtId="0" fontId="10" fillId="0" borderId="1" xfId="2" applyFont="1" applyFill="1" applyBorder="1" applyAlignment="1">
      <alignment vertical="center" wrapText="1"/>
    </xf>
    <xf numFmtId="0" fontId="15" fillId="0" borderId="1" xfId="2" applyFont="1" applyFill="1" applyBorder="1" applyAlignment="1">
      <alignment vertical="center" wrapText="1"/>
    </xf>
    <xf numFmtId="3" fontId="10" fillId="0" borderId="1" xfId="1" applyNumberFormat="1" applyFont="1" applyFill="1" applyBorder="1" applyAlignment="1">
      <alignment vertical="center" wrapText="1"/>
    </xf>
    <xf numFmtId="165" fontId="7" fillId="0" borderId="1" xfId="5" applyNumberFormat="1" applyFont="1" applyFill="1" applyBorder="1" applyAlignment="1">
      <alignment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43" fontId="2" fillId="0" borderId="0" xfId="1" applyFont="1" applyFill="1"/>
    <xf numFmtId="0" fontId="3" fillId="0" borderId="0" xfId="2" applyFont="1"/>
    <xf numFmtId="0" fontId="3" fillId="0" borderId="0" xfId="2" applyFont="1" applyAlignment="1">
      <alignment horizontal="right"/>
    </xf>
    <xf numFmtId="0" fontId="5" fillId="0" borderId="2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9" fillId="4" borderId="1" xfId="3" applyFont="1" applyFill="1" applyBorder="1" applyAlignment="1">
      <alignment horizontal="center" vertical="center" wrapText="1"/>
    </xf>
    <xf numFmtId="0" fontId="5" fillId="0" borderId="21" xfId="2" applyFont="1" applyBorder="1" applyAlignment="1">
      <alignment horizontal="center" vertical="center" wrapText="1"/>
    </xf>
    <xf numFmtId="0" fontId="3" fillId="0" borderId="21" xfId="2" applyFont="1" applyBorder="1" applyAlignment="1">
      <alignment horizontal="center"/>
    </xf>
    <xf numFmtId="0" fontId="4" fillId="0" borderId="21" xfId="2" applyFont="1" applyBorder="1" applyAlignment="1">
      <alignment horizontal="center" vertical="center" wrapText="1"/>
    </xf>
    <xf numFmtId="0" fontId="3" fillId="0" borderId="1" xfId="2" applyFont="1" applyBorder="1"/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8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 indent="1"/>
    </xf>
    <xf numFmtId="0" fontId="18" fillId="4" borderId="21" xfId="0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3" fillId="0" borderId="21" xfId="2" applyFont="1" applyBorder="1" applyAlignment="1">
      <alignment horizontal="center" vertical="center" wrapText="1"/>
    </xf>
    <xf numFmtId="0" fontId="10" fillId="2" borderId="14" xfId="2" applyFont="1" applyFill="1" applyBorder="1" applyAlignment="1">
      <alignment horizontal="center" vertical="center" wrapText="1"/>
    </xf>
    <xf numFmtId="0" fontId="10" fillId="2" borderId="17" xfId="2" applyFont="1" applyFill="1" applyBorder="1" applyAlignment="1">
      <alignment horizontal="center" vertical="center" wrapText="1"/>
    </xf>
    <xf numFmtId="0" fontId="10" fillId="2" borderId="19" xfId="2" applyFont="1" applyFill="1" applyBorder="1" applyAlignment="1">
      <alignment horizontal="center" vertical="center" wrapText="1"/>
    </xf>
    <xf numFmtId="0" fontId="10" fillId="2" borderId="18" xfId="2" applyFont="1" applyFill="1" applyBorder="1" applyAlignment="1">
      <alignment horizontal="left" vertical="center" wrapText="1"/>
    </xf>
    <xf numFmtId="0" fontId="10" fillId="2" borderId="9" xfId="2" applyFont="1" applyFill="1" applyBorder="1" applyAlignment="1">
      <alignment horizontal="left" vertical="center" wrapText="1"/>
    </xf>
    <xf numFmtId="0" fontId="10" fillId="2" borderId="13" xfId="2" applyFont="1" applyFill="1" applyBorder="1" applyAlignment="1">
      <alignment horizontal="left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0" fontId="10" fillId="2" borderId="11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10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10" fillId="2" borderId="12" xfId="2" applyFont="1" applyFill="1" applyBorder="1" applyAlignment="1">
      <alignment horizontal="left" vertical="center" wrapText="1"/>
    </xf>
    <xf numFmtId="0" fontId="10" fillId="2" borderId="20" xfId="2" applyFont="1" applyFill="1" applyBorder="1" applyAlignment="1">
      <alignment horizontal="left" vertical="center" wrapText="1"/>
    </xf>
    <xf numFmtId="0" fontId="5" fillId="0" borderId="0" xfId="2" applyFont="1" applyFill="1" applyAlignment="1">
      <alignment horizontal="center" vertical="center" wrapText="1"/>
    </xf>
    <xf numFmtId="0" fontId="6" fillId="0" borderId="0" xfId="2" applyFont="1" applyFill="1" applyAlignment="1">
      <alignment horizont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43" fontId="7" fillId="0" borderId="22" xfId="5" applyFont="1" applyFill="1" applyBorder="1" applyAlignment="1">
      <alignment horizontal="right" vertical="center" wrapText="1"/>
    </xf>
    <xf numFmtId="43" fontId="7" fillId="0" borderId="18" xfId="5" applyFont="1" applyFill="1" applyBorder="1" applyAlignment="1">
      <alignment horizontal="right" vertical="center" wrapText="1"/>
    </xf>
    <xf numFmtId="43" fontId="7" fillId="0" borderId="23" xfId="5" applyFont="1" applyFill="1" applyBorder="1" applyAlignment="1">
      <alignment horizontal="right" vertical="center" wrapText="1"/>
    </xf>
    <xf numFmtId="0" fontId="16" fillId="0" borderId="0" xfId="2" applyFont="1" applyFill="1" applyAlignment="1">
      <alignment horizontal="left" vertical="center" wrapText="1"/>
    </xf>
    <xf numFmtId="0" fontId="5" fillId="0" borderId="0" xfId="2" applyFont="1" applyFill="1" applyAlignment="1">
      <alignment horizontal="center" wrapText="1"/>
    </xf>
    <xf numFmtId="0" fontId="4" fillId="0" borderId="0" xfId="2" applyFont="1" applyFill="1" applyAlignment="1">
      <alignment horizontal="center"/>
    </xf>
    <xf numFmtId="0" fontId="16" fillId="0" borderId="0" xfId="2" applyFont="1" applyAlignment="1">
      <alignment horizontal="left" vertical="center" wrapText="1"/>
    </xf>
    <xf numFmtId="0" fontId="6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5" fillId="0" borderId="1" xfId="2" applyFont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9" fillId="4" borderId="1" xfId="3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3" fillId="0" borderId="22" xfId="2" applyFont="1" applyBorder="1" applyAlignment="1">
      <alignment horizontal="center"/>
    </xf>
    <xf numFmtId="0" fontId="3" fillId="0" borderId="18" xfId="2" applyFont="1" applyBorder="1" applyAlignment="1">
      <alignment horizontal="center"/>
    </xf>
    <xf numFmtId="0" fontId="3" fillId="0" borderId="23" xfId="2" applyFont="1" applyBorder="1" applyAlignment="1">
      <alignment horizontal="center"/>
    </xf>
    <xf numFmtId="0" fontId="4" fillId="0" borderId="15" xfId="2" applyFont="1" applyBorder="1" applyAlignment="1">
      <alignment horizontal="left"/>
    </xf>
    <xf numFmtId="0" fontId="9" fillId="4" borderId="2" xfId="3" applyFont="1" applyFill="1" applyBorder="1" applyAlignment="1">
      <alignment horizontal="center" vertical="center" wrapText="1"/>
    </xf>
    <xf numFmtId="0" fontId="9" fillId="4" borderId="21" xfId="3" applyFont="1" applyFill="1" applyBorder="1" applyAlignment="1">
      <alignment horizontal="center" vertical="center" wrapText="1"/>
    </xf>
    <xf numFmtId="0" fontId="9" fillId="4" borderId="24" xfId="3" applyFont="1" applyFill="1" applyBorder="1" applyAlignment="1">
      <alignment horizontal="center" vertical="center" wrapText="1"/>
    </xf>
    <xf numFmtId="0" fontId="9" fillId="4" borderId="25" xfId="3" applyFont="1" applyFill="1" applyBorder="1" applyAlignment="1">
      <alignment horizontal="center" vertical="center" wrapText="1"/>
    </xf>
    <xf numFmtId="0" fontId="9" fillId="4" borderId="26" xfId="3" applyFont="1" applyFill="1" applyBorder="1" applyAlignment="1">
      <alignment horizontal="center" vertical="center" wrapText="1"/>
    </xf>
    <xf numFmtId="0" fontId="9" fillId="4" borderId="27" xfId="3" applyFont="1" applyFill="1" applyBorder="1" applyAlignment="1">
      <alignment horizontal="center" vertical="center" wrapText="1"/>
    </xf>
    <xf numFmtId="0" fontId="9" fillId="4" borderId="15" xfId="3" applyFont="1" applyFill="1" applyBorder="1" applyAlignment="1">
      <alignment horizontal="center" vertical="center" wrapText="1"/>
    </xf>
    <xf numFmtId="0" fontId="9" fillId="4" borderId="28" xfId="3" applyFont="1" applyFill="1" applyBorder="1" applyAlignment="1">
      <alignment horizontal="center" vertical="center" wrapText="1"/>
    </xf>
    <xf numFmtId="0" fontId="10" fillId="2" borderId="14" xfId="2" applyFont="1" applyFill="1" applyBorder="1" applyAlignment="1">
      <alignment vertical="center" wrapText="1"/>
    </xf>
    <xf numFmtId="164" fontId="11" fillId="2" borderId="9" xfId="4" applyFont="1" applyFill="1" applyBorder="1" applyAlignment="1">
      <alignment horizontal="center" vertical="center" wrapText="1"/>
    </xf>
    <xf numFmtId="0" fontId="10" fillId="2" borderId="10" xfId="2" applyFont="1" applyFill="1" applyBorder="1" applyAlignment="1">
      <alignment vertical="center" wrapText="1"/>
    </xf>
    <xf numFmtId="0" fontId="10" fillId="2" borderId="19" xfId="2" applyFont="1" applyFill="1" applyBorder="1" applyAlignment="1">
      <alignment horizontal="left" vertical="center" wrapText="1"/>
    </xf>
    <xf numFmtId="164" fontId="11" fillId="2" borderId="13" xfId="4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Финансовый" xfId="1" builtinId="3"/>
    <cellStyle name="Финансовый 2" xfId="5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abSelected="1" view="pageBreakPreview" topLeftCell="A10" zoomScaleNormal="100" zoomScaleSheetLayoutView="100" workbookViewId="0">
      <selection activeCell="D31" sqref="D31"/>
    </sheetView>
  </sheetViews>
  <sheetFormatPr defaultRowHeight="16.5" x14ac:dyDescent="0.25"/>
  <cols>
    <col min="1" max="1" width="2" style="1" customWidth="1"/>
    <col min="2" max="2" width="4.28515625" style="1" customWidth="1"/>
    <col min="3" max="3" width="11.28515625" style="1" customWidth="1"/>
    <col min="4" max="4" width="48.7109375" style="2" customWidth="1"/>
    <col min="5" max="5" width="13.85546875" style="1" customWidth="1"/>
    <col min="6" max="6" width="15.5703125" style="1" customWidth="1"/>
    <col min="7" max="7" width="46.85546875" style="1" customWidth="1"/>
    <col min="8" max="8" width="3.5703125" style="1" customWidth="1"/>
    <col min="9" max="11" width="16.7109375" style="1" customWidth="1"/>
    <col min="12" max="16384" width="9.140625" style="1"/>
  </cols>
  <sheetData>
    <row r="1" spans="2:10" x14ac:dyDescent="0.25">
      <c r="G1" s="3" t="s">
        <v>0</v>
      </c>
    </row>
    <row r="2" spans="2:10" ht="39" customHeight="1" x14ac:dyDescent="0.25">
      <c r="B2" s="95" t="s">
        <v>111</v>
      </c>
      <c r="C2" s="95"/>
      <c r="D2" s="95"/>
      <c r="E2" s="95"/>
      <c r="F2" s="95"/>
      <c r="G2" s="95"/>
    </row>
    <row r="3" spans="2:10" x14ac:dyDescent="0.25">
      <c r="B3" s="96" t="s">
        <v>1</v>
      </c>
      <c r="C3" s="96"/>
      <c r="D3" s="96"/>
      <c r="E3" s="96"/>
      <c r="F3" s="96"/>
      <c r="G3" s="96"/>
    </row>
    <row r="4" spans="2:10" x14ac:dyDescent="0.25">
      <c r="G4" s="4" t="s">
        <v>2</v>
      </c>
    </row>
    <row r="5" spans="2:10" ht="40.5" customHeight="1" x14ac:dyDescent="0.25">
      <c r="B5" s="97" t="s">
        <v>3</v>
      </c>
      <c r="C5" s="97" t="s">
        <v>4</v>
      </c>
      <c r="D5" s="97" t="s">
        <v>5</v>
      </c>
      <c r="E5" s="97" t="s">
        <v>6</v>
      </c>
      <c r="F5" s="97"/>
      <c r="G5" s="97" t="s">
        <v>7</v>
      </c>
    </row>
    <row r="6" spans="2:10" s="6" customFormat="1" ht="25.5" customHeight="1" thickBot="1" x14ac:dyDescent="0.3">
      <c r="B6" s="98"/>
      <c r="C6" s="98"/>
      <c r="D6" s="98"/>
      <c r="E6" s="5" t="s">
        <v>8</v>
      </c>
      <c r="F6" s="5" t="s">
        <v>9</v>
      </c>
      <c r="G6" s="98"/>
    </row>
    <row r="7" spans="2:10" s="6" customFormat="1" ht="17.25" thickBot="1" x14ac:dyDescent="0.3">
      <c r="B7" s="87" t="s">
        <v>10</v>
      </c>
      <c r="C7" s="87" t="s">
        <v>11</v>
      </c>
      <c r="D7" s="7" t="s">
        <v>12</v>
      </c>
      <c r="E7" s="8">
        <v>0</v>
      </c>
      <c r="F7" s="8">
        <v>0</v>
      </c>
      <c r="G7" s="9" t="s">
        <v>13</v>
      </c>
    </row>
    <row r="8" spans="2:10" s="6" customFormat="1" ht="17.25" thickBot="1" x14ac:dyDescent="0.3">
      <c r="B8" s="88"/>
      <c r="C8" s="88"/>
      <c r="D8" s="90" t="s">
        <v>14</v>
      </c>
      <c r="E8" s="19">
        <v>13</v>
      </c>
      <c r="F8" s="8">
        <v>22597</v>
      </c>
      <c r="G8" s="27" t="s">
        <v>15</v>
      </c>
      <c r="J8" s="13">
        <f>+F8+F11+F14+F17</f>
        <v>250669</v>
      </c>
    </row>
    <row r="9" spans="2:10" s="6" customFormat="1" x14ac:dyDescent="0.25">
      <c r="B9" s="88"/>
      <c r="C9" s="88"/>
      <c r="D9" s="91"/>
      <c r="E9" s="19">
        <v>14</v>
      </c>
      <c r="F9" s="8">
        <v>155054</v>
      </c>
      <c r="G9" s="27" t="s">
        <v>13</v>
      </c>
      <c r="J9" s="13">
        <f>+F9+F12+F15+F18</f>
        <v>838006</v>
      </c>
    </row>
    <row r="10" spans="2:10" s="6" customFormat="1" ht="22.5" customHeight="1" thickBot="1" x14ac:dyDescent="0.3">
      <c r="B10" s="88"/>
      <c r="C10" s="88"/>
      <c r="D10" s="10" t="s">
        <v>16</v>
      </c>
      <c r="E10" s="11"/>
      <c r="F10" s="12"/>
      <c r="G10" s="27"/>
      <c r="J10" s="13">
        <f>SUM(J8:J9)</f>
        <v>1088675</v>
      </c>
    </row>
    <row r="11" spans="2:10" s="6" customFormat="1" ht="17.25" thickBot="1" x14ac:dyDescent="0.3">
      <c r="B11" s="88"/>
      <c r="C11" s="88"/>
      <c r="D11" s="92" t="s">
        <v>17</v>
      </c>
      <c r="E11" s="19">
        <v>16</v>
      </c>
      <c r="F11" s="8">
        <v>101162</v>
      </c>
      <c r="G11" s="27" t="s">
        <v>15</v>
      </c>
    </row>
    <row r="12" spans="2:10" s="6" customFormat="1" ht="17.25" thickBot="1" x14ac:dyDescent="0.3">
      <c r="B12" s="89"/>
      <c r="C12" s="89"/>
      <c r="D12" s="93"/>
      <c r="E12" s="19">
        <v>5</v>
      </c>
      <c r="F12" s="8">
        <v>30338</v>
      </c>
      <c r="G12" s="26" t="s">
        <v>13</v>
      </c>
    </row>
    <row r="13" spans="2:10" s="6" customFormat="1" ht="22.5" customHeight="1" thickBot="1" x14ac:dyDescent="0.3">
      <c r="B13" s="87" t="s">
        <v>18</v>
      </c>
      <c r="C13" s="81" t="s">
        <v>19</v>
      </c>
      <c r="D13" s="15" t="s">
        <v>12</v>
      </c>
      <c r="E13" s="16"/>
      <c r="F13" s="17"/>
      <c r="G13" s="18">
        <v>0</v>
      </c>
    </row>
    <row r="14" spans="2:10" s="6" customFormat="1" ht="22.5" customHeight="1" thickBot="1" x14ac:dyDescent="0.3">
      <c r="B14" s="88"/>
      <c r="C14" s="82"/>
      <c r="D14" s="84" t="s">
        <v>14</v>
      </c>
      <c r="E14" s="19">
        <v>7</v>
      </c>
      <c r="F14" s="8">
        <v>106360</v>
      </c>
      <c r="G14" s="27" t="s">
        <v>15</v>
      </c>
      <c r="J14" s="13"/>
    </row>
    <row r="15" spans="2:10" s="6" customFormat="1" ht="22.5" customHeight="1" x14ac:dyDescent="0.25">
      <c r="B15" s="88"/>
      <c r="C15" s="82"/>
      <c r="D15" s="84"/>
      <c r="E15" s="19">
        <v>23</v>
      </c>
      <c r="F15" s="8">
        <v>636404</v>
      </c>
      <c r="G15" s="27" t="s">
        <v>13</v>
      </c>
      <c r="J15" s="13"/>
    </row>
    <row r="16" spans="2:10" s="6" customFormat="1" ht="22.5" customHeight="1" thickBot="1" x14ac:dyDescent="0.3">
      <c r="B16" s="88"/>
      <c r="C16" s="82"/>
      <c r="D16" s="20" t="s">
        <v>16</v>
      </c>
      <c r="E16" s="16"/>
      <c r="F16" s="17"/>
      <c r="G16" s="21">
        <v>0</v>
      </c>
    </row>
    <row r="17" spans="2:10" s="6" customFormat="1" ht="22.5" customHeight="1" thickBot="1" x14ac:dyDescent="0.3">
      <c r="B17" s="88"/>
      <c r="C17" s="82"/>
      <c r="D17" s="84" t="s">
        <v>17</v>
      </c>
      <c r="E17" s="22">
        <v>4</v>
      </c>
      <c r="F17" s="8">
        <v>20550</v>
      </c>
      <c r="G17" s="27" t="s">
        <v>15</v>
      </c>
      <c r="J17" s="13"/>
    </row>
    <row r="18" spans="2:10" s="6" customFormat="1" ht="22.5" customHeight="1" thickBot="1" x14ac:dyDescent="0.3">
      <c r="B18" s="89"/>
      <c r="C18" s="83"/>
      <c r="D18" s="94"/>
      <c r="E18" s="23">
        <v>3</v>
      </c>
      <c r="F18" s="8">
        <v>16210</v>
      </c>
      <c r="G18" s="28" t="s">
        <v>13</v>
      </c>
      <c r="J18" s="13"/>
    </row>
    <row r="19" spans="2:10" s="6" customFormat="1" ht="22.5" customHeight="1" thickBot="1" x14ac:dyDescent="0.3">
      <c r="B19" s="81" t="s">
        <v>20</v>
      </c>
      <c r="C19" s="81" t="s">
        <v>21</v>
      </c>
      <c r="D19" s="24" t="s">
        <v>12</v>
      </c>
      <c r="E19" s="19">
        <v>3</v>
      </c>
      <c r="F19" s="8">
        <v>65775</v>
      </c>
      <c r="G19" s="18">
        <v>0</v>
      </c>
    </row>
    <row r="20" spans="2:10" s="6" customFormat="1" ht="22.5" customHeight="1" thickBot="1" x14ac:dyDescent="0.3">
      <c r="B20" s="82"/>
      <c r="C20" s="82"/>
      <c r="D20" s="84" t="s">
        <v>14</v>
      </c>
      <c r="E20" s="19">
        <v>7</v>
      </c>
      <c r="F20" s="8">
        <v>37842</v>
      </c>
      <c r="G20" s="27" t="s">
        <v>15</v>
      </c>
    </row>
    <row r="21" spans="2:10" s="6" customFormat="1" ht="22.5" customHeight="1" x14ac:dyDescent="0.25">
      <c r="B21" s="82"/>
      <c r="C21" s="82"/>
      <c r="D21" s="84"/>
      <c r="E21" s="19">
        <v>32</v>
      </c>
      <c r="F21" s="8">
        <v>580781</v>
      </c>
      <c r="G21" s="27" t="s">
        <v>13</v>
      </c>
    </row>
    <row r="22" spans="2:10" s="6" customFormat="1" ht="22.5" customHeight="1" thickBot="1" x14ac:dyDescent="0.3">
      <c r="B22" s="82"/>
      <c r="C22" s="82"/>
      <c r="D22" s="25" t="s">
        <v>16</v>
      </c>
      <c r="E22" s="16"/>
      <c r="F22" s="17"/>
      <c r="G22" s="21">
        <v>0</v>
      </c>
    </row>
    <row r="23" spans="2:10" s="6" customFormat="1" ht="22.5" customHeight="1" thickBot="1" x14ac:dyDescent="0.3">
      <c r="B23" s="82"/>
      <c r="C23" s="82"/>
      <c r="D23" s="85" t="s">
        <v>17</v>
      </c>
      <c r="E23" s="19">
        <v>3</v>
      </c>
      <c r="F23" s="8">
        <v>9529</v>
      </c>
      <c r="G23" s="27" t="s">
        <v>15</v>
      </c>
    </row>
    <row r="24" spans="2:10" s="6" customFormat="1" ht="22.5" customHeight="1" thickBot="1" x14ac:dyDescent="0.3">
      <c r="B24" s="83"/>
      <c r="C24" s="83"/>
      <c r="D24" s="86"/>
      <c r="E24" s="23">
        <v>5</v>
      </c>
      <c r="F24" s="8">
        <v>66723</v>
      </c>
      <c r="G24" s="28" t="s">
        <v>13</v>
      </c>
      <c r="I24" s="13"/>
    </row>
    <row r="25" spans="2:10" s="6" customFormat="1" ht="22.5" customHeight="1" x14ac:dyDescent="0.25">
      <c r="B25" s="81" t="s">
        <v>22</v>
      </c>
      <c r="C25" s="81" t="s">
        <v>23</v>
      </c>
      <c r="D25" s="132" t="s">
        <v>12</v>
      </c>
      <c r="E25" s="19">
        <v>3</v>
      </c>
      <c r="F25" s="133">
        <v>32659.724999999999</v>
      </c>
      <c r="G25" s="18">
        <v>0</v>
      </c>
    </row>
    <row r="26" spans="2:10" s="6" customFormat="1" ht="22.5" customHeight="1" x14ac:dyDescent="0.25">
      <c r="B26" s="82"/>
      <c r="C26" s="82"/>
      <c r="D26" s="90" t="s">
        <v>14</v>
      </c>
      <c r="E26" s="19">
        <v>12</v>
      </c>
      <c r="F26" s="133">
        <v>12680</v>
      </c>
      <c r="G26" s="27" t="s">
        <v>15</v>
      </c>
    </row>
    <row r="27" spans="2:10" s="6" customFormat="1" ht="22.5" customHeight="1" x14ac:dyDescent="0.25">
      <c r="B27" s="82"/>
      <c r="C27" s="82"/>
      <c r="D27" s="91"/>
      <c r="E27" s="19">
        <v>12</v>
      </c>
      <c r="F27" s="133">
        <v>166492.70150999998</v>
      </c>
      <c r="G27" s="27" t="s">
        <v>13</v>
      </c>
    </row>
    <row r="28" spans="2:10" ht="22.5" customHeight="1" x14ac:dyDescent="0.25">
      <c r="B28" s="82"/>
      <c r="C28" s="82"/>
      <c r="D28" s="134" t="s">
        <v>16</v>
      </c>
      <c r="E28" s="16"/>
      <c r="F28" s="16"/>
      <c r="G28" s="21">
        <v>0</v>
      </c>
    </row>
    <row r="29" spans="2:10" ht="22.5" customHeight="1" x14ac:dyDescent="0.25">
      <c r="B29" s="82"/>
      <c r="C29" s="82"/>
      <c r="D29" s="90" t="s">
        <v>17</v>
      </c>
      <c r="E29" s="22">
        <v>17</v>
      </c>
      <c r="F29" s="133">
        <v>238479.00501000002</v>
      </c>
      <c r="G29" s="27" t="s">
        <v>15</v>
      </c>
    </row>
    <row r="30" spans="2:10" ht="22.5" customHeight="1" thickBot="1" x14ac:dyDescent="0.3">
      <c r="B30" s="83"/>
      <c r="C30" s="83"/>
      <c r="D30" s="135"/>
      <c r="E30" s="23">
        <v>7</v>
      </c>
      <c r="F30" s="136">
        <v>41774</v>
      </c>
      <c r="G30" s="28" t="s">
        <v>13</v>
      </c>
    </row>
    <row r="31" spans="2:10" ht="22.5" customHeight="1" x14ac:dyDescent="0.25">
      <c r="E31" s="14"/>
      <c r="F31" s="14"/>
    </row>
  </sheetData>
  <mergeCells count="23">
    <mergeCell ref="B19:B24"/>
    <mergeCell ref="C19:C24"/>
    <mergeCell ref="D20:D21"/>
    <mergeCell ref="D23:D24"/>
    <mergeCell ref="B25:B30"/>
    <mergeCell ref="C25:C30"/>
    <mergeCell ref="D26:D27"/>
    <mergeCell ref="D29:D30"/>
    <mergeCell ref="B7:B12"/>
    <mergeCell ref="C7:C12"/>
    <mergeCell ref="D8:D9"/>
    <mergeCell ref="D11:D12"/>
    <mergeCell ref="B13:B18"/>
    <mergeCell ref="C13:C18"/>
    <mergeCell ref="D14:D15"/>
    <mergeCell ref="D17:D18"/>
    <mergeCell ref="B2:G2"/>
    <mergeCell ref="B3:G3"/>
    <mergeCell ref="B5:B6"/>
    <mergeCell ref="C5:C6"/>
    <mergeCell ref="D5:D6"/>
    <mergeCell ref="E5:F5"/>
    <mergeCell ref="G5:G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view="pageBreakPreview" topLeftCell="A5" zoomScaleNormal="100" zoomScaleSheetLayoutView="100" workbookViewId="0">
      <selection activeCell="B10" sqref="B10"/>
    </sheetView>
  </sheetViews>
  <sheetFormatPr defaultRowHeight="15" x14ac:dyDescent="0.25"/>
  <cols>
    <col min="1" max="1" width="2.85546875" style="30" customWidth="1"/>
    <col min="2" max="2" width="5.5703125" style="30" customWidth="1"/>
    <col min="3" max="3" width="10.7109375" style="30" customWidth="1"/>
    <col min="4" max="4" width="40.85546875" style="30" customWidth="1"/>
    <col min="5" max="5" width="19.140625" style="30" customWidth="1"/>
    <col min="6" max="6" width="17" style="30" customWidth="1"/>
    <col min="7" max="7" width="17.28515625" style="30" customWidth="1"/>
    <col min="8" max="8" width="22.28515625" style="30" customWidth="1"/>
    <col min="9" max="9" width="18.85546875" style="30" customWidth="1"/>
    <col min="10" max="10" width="20.140625" style="30" customWidth="1"/>
    <col min="11" max="11" width="15.42578125" style="30" customWidth="1"/>
    <col min="12" max="12" width="21.140625" style="30" customWidth="1"/>
    <col min="13" max="13" width="26.140625" style="49" customWidth="1"/>
    <col min="14" max="14" width="9.140625" style="30" customWidth="1"/>
    <col min="15" max="16384" width="9.140625" style="30"/>
  </cols>
  <sheetData>
    <row r="1" spans="1:14" s="29" customFormat="1" ht="16.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" t="s">
        <v>24</v>
      </c>
    </row>
    <row r="2" spans="1:14" s="29" customFormat="1" ht="16.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s="29" customFormat="1" ht="43.5" customHeight="1" x14ac:dyDescent="0.25">
      <c r="A3" s="1"/>
      <c r="B3" s="104" t="s">
        <v>25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4" s="29" customFormat="1" ht="16.5" x14ac:dyDescent="0.25">
      <c r="A4" s="1"/>
      <c r="B4" s="105" t="s">
        <v>26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4" s="29" customFormat="1" ht="16.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87.75" customHeight="1" x14ac:dyDescent="0.25">
      <c r="B6" s="99" t="s">
        <v>3</v>
      </c>
      <c r="C6" s="99" t="s">
        <v>4</v>
      </c>
      <c r="D6" s="99" t="s">
        <v>27</v>
      </c>
      <c r="E6" s="99" t="s">
        <v>28</v>
      </c>
      <c r="F6" s="99" t="s">
        <v>29</v>
      </c>
      <c r="G6" s="99" t="s">
        <v>30</v>
      </c>
      <c r="H6" s="99" t="s">
        <v>31</v>
      </c>
      <c r="I6" s="99"/>
      <c r="J6" s="99" t="s">
        <v>32</v>
      </c>
      <c r="K6" s="99" t="s">
        <v>33</v>
      </c>
      <c r="L6" s="99" t="s">
        <v>34</v>
      </c>
      <c r="M6" s="31" t="s">
        <v>35</v>
      </c>
      <c r="N6" s="32"/>
    </row>
    <row r="7" spans="1:14" ht="26.25" customHeight="1" x14ac:dyDescent="0.25">
      <c r="B7" s="99"/>
      <c r="C7" s="99"/>
      <c r="D7" s="99"/>
      <c r="E7" s="99"/>
      <c r="F7" s="99"/>
      <c r="G7" s="99"/>
      <c r="H7" s="33" t="s">
        <v>36</v>
      </c>
      <c r="I7" s="33" t="s">
        <v>37</v>
      </c>
      <c r="J7" s="99"/>
      <c r="K7" s="99"/>
      <c r="L7" s="99"/>
      <c r="M7" s="33" t="s">
        <v>38</v>
      </c>
      <c r="N7" s="32"/>
    </row>
    <row r="8" spans="1:14" s="34" customFormat="1" ht="75" x14ac:dyDescent="0.25">
      <c r="B8" s="35">
        <v>1</v>
      </c>
      <c r="C8" s="36" t="s">
        <v>23</v>
      </c>
      <c r="D8" s="36" t="s">
        <v>112</v>
      </c>
      <c r="E8" s="36" t="s">
        <v>13</v>
      </c>
      <c r="F8" s="37" t="s">
        <v>40</v>
      </c>
      <c r="G8" s="36" t="s">
        <v>113</v>
      </c>
      <c r="H8" s="57" t="s">
        <v>114</v>
      </c>
      <c r="I8" s="39" t="s">
        <v>115</v>
      </c>
      <c r="J8" s="39" t="s">
        <v>39</v>
      </c>
      <c r="K8" s="40">
        <v>5</v>
      </c>
      <c r="L8" s="41">
        <v>2499945</v>
      </c>
      <c r="M8" s="41">
        <f t="shared" ref="M8:M17" si="0">+L8*K8/1000</f>
        <v>12499.725</v>
      </c>
      <c r="N8" s="42"/>
    </row>
    <row r="9" spans="1:14" s="34" customFormat="1" ht="60" x14ac:dyDescent="0.25">
      <c r="B9" s="35">
        <v>2</v>
      </c>
      <c r="C9" s="36" t="s">
        <v>23</v>
      </c>
      <c r="D9" s="36" t="s">
        <v>116</v>
      </c>
      <c r="E9" s="36" t="s">
        <v>13</v>
      </c>
      <c r="F9" s="37" t="s">
        <v>117</v>
      </c>
      <c r="G9" s="36" t="s">
        <v>118</v>
      </c>
      <c r="H9" s="57" t="s">
        <v>119</v>
      </c>
      <c r="I9" s="39" t="s">
        <v>120</v>
      </c>
      <c r="J9" s="39" t="s">
        <v>39</v>
      </c>
      <c r="K9" s="40">
        <v>20</v>
      </c>
      <c r="L9" s="41">
        <v>336000</v>
      </c>
      <c r="M9" s="41">
        <f t="shared" si="0"/>
        <v>6720</v>
      </c>
      <c r="N9" s="42"/>
    </row>
    <row r="10" spans="1:14" s="34" customFormat="1" ht="60" x14ac:dyDescent="0.25">
      <c r="B10" s="35">
        <v>3</v>
      </c>
      <c r="C10" s="36" t="s">
        <v>23</v>
      </c>
      <c r="D10" s="36" t="s">
        <v>121</v>
      </c>
      <c r="E10" s="36" t="s">
        <v>13</v>
      </c>
      <c r="F10" s="37" t="s">
        <v>40</v>
      </c>
      <c r="G10" s="36" t="s">
        <v>122</v>
      </c>
      <c r="H10" s="57" t="s">
        <v>123</v>
      </c>
      <c r="I10" s="39" t="s">
        <v>124</v>
      </c>
      <c r="J10" s="39" t="s">
        <v>39</v>
      </c>
      <c r="K10" s="40">
        <v>5</v>
      </c>
      <c r="L10" s="41">
        <v>2688000</v>
      </c>
      <c r="M10" s="41">
        <f t="shared" si="0"/>
        <v>13440</v>
      </c>
      <c r="N10" s="42"/>
    </row>
    <row r="11" spans="1:14" s="34" customFormat="1" ht="15.75" hidden="1" x14ac:dyDescent="0.25">
      <c r="B11" s="38">
        <v>3</v>
      </c>
      <c r="C11" s="36"/>
      <c r="D11" s="36"/>
      <c r="E11" s="36"/>
      <c r="F11" s="36"/>
      <c r="G11" s="36"/>
      <c r="H11" s="38"/>
      <c r="I11" s="43"/>
      <c r="J11" s="43"/>
      <c r="K11" s="44"/>
      <c r="L11" s="41"/>
      <c r="M11" s="41">
        <f t="shared" si="0"/>
        <v>0</v>
      </c>
      <c r="N11" s="42"/>
    </row>
    <row r="12" spans="1:14" ht="15.75" hidden="1" x14ac:dyDescent="0.25">
      <c r="B12" s="38">
        <v>4</v>
      </c>
      <c r="C12" s="36"/>
      <c r="D12" s="36"/>
      <c r="E12" s="36"/>
      <c r="F12" s="36"/>
      <c r="G12" s="36"/>
      <c r="H12" s="38"/>
      <c r="I12" s="43"/>
      <c r="J12" s="43"/>
      <c r="K12" s="44"/>
      <c r="L12" s="41"/>
      <c r="M12" s="41">
        <f t="shared" si="0"/>
        <v>0</v>
      </c>
      <c r="N12" s="32"/>
    </row>
    <row r="13" spans="1:14" ht="15.75" hidden="1" x14ac:dyDescent="0.25">
      <c r="B13" s="38">
        <v>5</v>
      </c>
      <c r="C13" s="36"/>
      <c r="D13" s="36"/>
      <c r="E13" s="36"/>
      <c r="F13" s="36"/>
      <c r="G13" s="36"/>
      <c r="H13" s="38"/>
      <c r="I13" s="43"/>
      <c r="J13" s="43"/>
      <c r="K13" s="44"/>
      <c r="L13" s="41"/>
      <c r="M13" s="41">
        <f t="shared" si="0"/>
        <v>0</v>
      </c>
      <c r="N13" s="32"/>
    </row>
    <row r="14" spans="1:14" ht="15.75" hidden="1" x14ac:dyDescent="0.25">
      <c r="B14" s="38">
        <v>6</v>
      </c>
      <c r="C14" s="36"/>
      <c r="D14" s="36"/>
      <c r="E14" s="36"/>
      <c r="F14" s="36"/>
      <c r="G14" s="36"/>
      <c r="H14" s="38"/>
      <c r="I14" s="43"/>
      <c r="J14" s="43"/>
      <c r="K14" s="44"/>
      <c r="L14" s="41"/>
      <c r="M14" s="41">
        <f t="shared" si="0"/>
        <v>0</v>
      </c>
      <c r="N14" s="32"/>
    </row>
    <row r="15" spans="1:14" ht="15.75" hidden="1" x14ac:dyDescent="0.25">
      <c r="B15" s="38">
        <v>7</v>
      </c>
      <c r="C15" s="36"/>
      <c r="D15" s="36"/>
      <c r="E15" s="36"/>
      <c r="F15" s="36"/>
      <c r="G15" s="36"/>
      <c r="H15" s="38"/>
      <c r="I15" s="43"/>
      <c r="J15" s="43"/>
      <c r="K15" s="44"/>
      <c r="L15" s="41"/>
      <c r="M15" s="41">
        <f t="shared" si="0"/>
        <v>0</v>
      </c>
      <c r="N15" s="32"/>
    </row>
    <row r="16" spans="1:14" ht="15.75" hidden="1" x14ac:dyDescent="0.25">
      <c r="B16" s="38">
        <v>8</v>
      </c>
      <c r="C16" s="36"/>
      <c r="D16" s="36"/>
      <c r="E16" s="36"/>
      <c r="F16" s="36"/>
      <c r="G16" s="36"/>
      <c r="H16" s="38"/>
      <c r="I16" s="43"/>
      <c r="J16" s="43"/>
      <c r="K16" s="44"/>
      <c r="L16" s="41"/>
      <c r="M16" s="41">
        <f t="shared" si="0"/>
        <v>0</v>
      </c>
      <c r="N16" s="32"/>
    </row>
    <row r="17" spans="2:14" ht="15.75" x14ac:dyDescent="0.25">
      <c r="B17" s="38">
        <v>9</v>
      </c>
      <c r="C17" s="36"/>
      <c r="D17" s="36"/>
      <c r="E17" s="36"/>
      <c r="F17" s="36"/>
      <c r="G17" s="36"/>
      <c r="H17" s="38"/>
      <c r="I17" s="43"/>
      <c r="J17" s="43"/>
      <c r="K17" s="44"/>
      <c r="L17" s="41"/>
      <c r="M17" s="41">
        <f t="shared" si="0"/>
        <v>0</v>
      </c>
      <c r="N17" s="32"/>
    </row>
    <row r="18" spans="2:14" s="47" customFormat="1" ht="22.5" customHeight="1" x14ac:dyDescent="0.25">
      <c r="B18" s="100" t="s">
        <v>41</v>
      </c>
      <c r="C18" s="101"/>
      <c r="D18" s="101"/>
      <c r="E18" s="101"/>
      <c r="F18" s="101"/>
      <c r="G18" s="101"/>
      <c r="H18" s="101"/>
      <c r="I18" s="101"/>
      <c r="J18" s="102"/>
      <c r="K18" s="45">
        <f>SUM(K8:K17)</f>
        <v>30</v>
      </c>
      <c r="L18" s="46">
        <f>SUM(L8:L17)</f>
        <v>5523945</v>
      </c>
      <c r="M18" s="46">
        <f>SUM(M8:M17)</f>
        <v>32659.724999999999</v>
      </c>
    </row>
    <row r="19" spans="2:14" x14ac:dyDescent="0.25">
      <c r="L19" s="48"/>
    </row>
    <row r="20" spans="2:14" ht="29.25" customHeight="1" x14ac:dyDescent="0.25">
      <c r="B20" s="103" t="s">
        <v>42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</row>
    <row r="21" spans="2:14" x14ac:dyDescent="0.25">
      <c r="L21" s="50"/>
    </row>
    <row r="22" spans="2:14" x14ac:dyDescent="0.25">
      <c r="L22" s="50"/>
      <c r="M22" s="51"/>
    </row>
    <row r="23" spans="2:14" x14ac:dyDescent="0.25">
      <c r="L23" s="48"/>
    </row>
    <row r="24" spans="2:14" x14ac:dyDescent="0.25">
      <c r="L24" s="48"/>
    </row>
    <row r="26" spans="2:14" x14ac:dyDescent="0.25">
      <c r="L26" s="48"/>
    </row>
    <row r="27" spans="2:14" x14ac:dyDescent="0.25">
      <c r="L27" s="48"/>
    </row>
  </sheetData>
  <mergeCells count="14">
    <mergeCell ref="K6:K7"/>
    <mergeCell ref="L6:L7"/>
    <mergeCell ref="B18:J18"/>
    <mergeCell ref="B20:M20"/>
    <mergeCell ref="B3:M3"/>
    <mergeCell ref="B4:M4"/>
    <mergeCell ref="B6:B7"/>
    <mergeCell ref="C6:C7"/>
    <mergeCell ref="D6:D7"/>
    <mergeCell ref="E6:E7"/>
    <mergeCell ref="F6:F7"/>
    <mergeCell ref="G6:G7"/>
    <mergeCell ref="H6:I6"/>
    <mergeCell ref="J6:J7"/>
  </mergeCells>
  <pageMargins left="0.11811023622047245" right="0.31496062992125984" top="0.15748031496062992" bottom="0.35433070866141736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view="pageBreakPreview" zoomScaleNormal="100" zoomScaleSheetLayoutView="100" workbookViewId="0">
      <pane ySplit="7" topLeftCell="A36" activePane="bottomLeft" state="frozen"/>
      <selection activeCell="I47" sqref="I47"/>
      <selection pane="bottomLeft" activeCell="B40" sqref="B40"/>
    </sheetView>
  </sheetViews>
  <sheetFormatPr defaultRowHeight="15" x14ac:dyDescent="0.25"/>
  <cols>
    <col min="1" max="1" width="2.28515625" style="30" customWidth="1"/>
    <col min="2" max="2" width="5.42578125" style="34" customWidth="1"/>
    <col min="3" max="3" width="11.28515625" style="30" customWidth="1"/>
    <col min="4" max="4" width="29.5703125" style="30" customWidth="1"/>
    <col min="5" max="5" width="21.140625" style="49" customWidth="1"/>
    <col min="6" max="6" width="22" style="49" customWidth="1"/>
    <col min="7" max="7" width="17.140625" style="30" customWidth="1"/>
    <col min="8" max="8" width="26" style="30" customWidth="1"/>
    <col min="9" max="9" width="17.85546875" style="30" customWidth="1"/>
    <col min="10" max="10" width="17.7109375" style="30" customWidth="1"/>
    <col min="11" max="11" width="15.7109375" style="30" customWidth="1"/>
    <col min="12" max="12" width="18.7109375" style="30" customWidth="1"/>
    <col min="13" max="13" width="21" style="49" customWidth="1"/>
    <col min="14" max="14" width="9.140625" style="30"/>
    <col min="15" max="16" width="13.140625" style="30" bestFit="1" customWidth="1"/>
    <col min="17" max="17" width="12.85546875" style="30" bestFit="1" customWidth="1"/>
    <col min="18" max="18" width="9.42578125" style="30" bestFit="1" customWidth="1"/>
    <col min="19" max="16384" width="9.140625" style="30"/>
  </cols>
  <sheetData>
    <row r="1" spans="1:16" s="29" customFormat="1" ht="16.5" x14ac:dyDescent="0.25">
      <c r="A1" s="1"/>
      <c r="B1" s="1"/>
      <c r="C1" s="1"/>
      <c r="D1" s="1"/>
      <c r="E1" s="4"/>
      <c r="F1" s="4"/>
      <c r="G1" s="1"/>
      <c r="H1" s="1"/>
      <c r="I1" s="1"/>
      <c r="J1" s="1"/>
      <c r="K1" s="1"/>
      <c r="L1" s="1"/>
      <c r="M1" s="3" t="s">
        <v>43</v>
      </c>
    </row>
    <row r="2" spans="1:16" s="29" customFormat="1" ht="16.5" x14ac:dyDescent="0.25">
      <c r="A2" s="1"/>
      <c r="B2" s="1"/>
      <c r="C2" s="1"/>
      <c r="D2" s="1"/>
      <c r="E2" s="4"/>
      <c r="F2" s="4"/>
      <c r="G2" s="1"/>
      <c r="H2" s="1"/>
      <c r="I2" s="1"/>
      <c r="J2" s="1"/>
      <c r="K2" s="1"/>
      <c r="L2" s="1"/>
      <c r="M2" s="1"/>
    </row>
    <row r="3" spans="1:16" s="29" customFormat="1" ht="34.5" customHeight="1" x14ac:dyDescent="0.25">
      <c r="A3" s="1"/>
      <c r="B3" s="95" t="s">
        <v>125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6" s="29" customFormat="1" ht="16.5" x14ac:dyDescent="0.25">
      <c r="A4" s="1"/>
      <c r="B4" s="105" t="s">
        <v>26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6" s="29" customFormat="1" ht="16.5" x14ac:dyDescent="0.25">
      <c r="A5" s="1"/>
      <c r="B5" s="1"/>
      <c r="C5" s="1"/>
      <c r="D5" s="1"/>
      <c r="E5" s="4"/>
      <c r="F5" s="4"/>
      <c r="G5" s="1"/>
      <c r="H5" s="1"/>
      <c r="I5" s="1"/>
      <c r="J5" s="1"/>
      <c r="K5" s="1"/>
      <c r="L5" s="1"/>
      <c r="M5" s="1"/>
    </row>
    <row r="6" spans="1:16" ht="87" customHeight="1" x14ac:dyDescent="0.25">
      <c r="B6" s="99" t="s">
        <v>3</v>
      </c>
      <c r="C6" s="99" t="s">
        <v>4</v>
      </c>
      <c r="D6" s="99" t="s">
        <v>27</v>
      </c>
      <c r="E6" s="99" t="s">
        <v>28</v>
      </c>
      <c r="F6" s="99" t="s">
        <v>29</v>
      </c>
      <c r="G6" s="99" t="s">
        <v>30</v>
      </c>
      <c r="H6" s="99" t="s">
        <v>31</v>
      </c>
      <c r="I6" s="99"/>
      <c r="J6" s="99" t="s">
        <v>32</v>
      </c>
      <c r="K6" s="99" t="s">
        <v>33</v>
      </c>
      <c r="L6" s="99" t="s">
        <v>34</v>
      </c>
      <c r="M6" s="31" t="s">
        <v>35</v>
      </c>
    </row>
    <row r="7" spans="1:16" ht="25.5" customHeight="1" x14ac:dyDescent="0.25">
      <c r="B7" s="99"/>
      <c r="C7" s="99"/>
      <c r="D7" s="99"/>
      <c r="E7" s="99"/>
      <c r="F7" s="99"/>
      <c r="G7" s="99"/>
      <c r="H7" s="33" t="s">
        <v>36</v>
      </c>
      <c r="I7" s="33" t="s">
        <v>37</v>
      </c>
      <c r="J7" s="99"/>
      <c r="K7" s="99"/>
      <c r="L7" s="99"/>
      <c r="M7" s="33" t="s">
        <v>38</v>
      </c>
    </row>
    <row r="8" spans="1:16" ht="63" x14ac:dyDescent="0.25">
      <c r="B8" s="36">
        <v>1</v>
      </c>
      <c r="C8" s="36" t="s">
        <v>23</v>
      </c>
      <c r="D8" s="36" t="s">
        <v>51</v>
      </c>
      <c r="E8" s="36" t="s">
        <v>15</v>
      </c>
      <c r="F8" s="37" t="s">
        <v>52</v>
      </c>
      <c r="G8" s="36" t="s">
        <v>126</v>
      </c>
      <c r="H8" s="38" t="s">
        <v>127</v>
      </c>
      <c r="I8" s="39" t="s">
        <v>128</v>
      </c>
      <c r="J8" s="39" t="s">
        <v>44</v>
      </c>
      <c r="K8" s="40">
        <v>1</v>
      </c>
      <c r="L8" s="41">
        <v>4000000</v>
      </c>
      <c r="M8" s="41">
        <f t="shared" ref="M8:M36" si="0">+L8*K8/1000</f>
        <v>4000</v>
      </c>
      <c r="O8" s="52"/>
      <c r="P8" s="48"/>
    </row>
    <row r="9" spans="1:16" ht="63" x14ac:dyDescent="0.25">
      <c r="B9" s="36">
        <v>2</v>
      </c>
      <c r="C9" s="36" t="s">
        <v>23</v>
      </c>
      <c r="D9" s="36" t="s">
        <v>129</v>
      </c>
      <c r="E9" s="36" t="s">
        <v>15</v>
      </c>
      <c r="F9" s="37" t="s">
        <v>40</v>
      </c>
      <c r="G9" s="36" t="s">
        <v>130</v>
      </c>
      <c r="H9" s="38" t="s">
        <v>131</v>
      </c>
      <c r="I9" s="39" t="s">
        <v>132</v>
      </c>
      <c r="J9" s="39" t="s">
        <v>39</v>
      </c>
      <c r="K9" s="40">
        <v>5</v>
      </c>
      <c r="L9" s="41">
        <v>78000</v>
      </c>
      <c r="M9" s="41">
        <f t="shared" si="0"/>
        <v>390</v>
      </c>
      <c r="O9" s="52">
        <f>+M9+M12+M24+M25+M26+M27+M28+M29+M30+M31+M32+M36</f>
        <v>12679.932000000001</v>
      </c>
      <c r="P9" s="48"/>
    </row>
    <row r="10" spans="1:16" ht="47.25" x14ac:dyDescent="0.25">
      <c r="B10" s="36">
        <v>3</v>
      </c>
      <c r="C10" s="36" t="s">
        <v>23</v>
      </c>
      <c r="D10" s="36" t="s">
        <v>133</v>
      </c>
      <c r="E10" s="36" t="s">
        <v>15</v>
      </c>
      <c r="F10" s="37" t="s">
        <v>134</v>
      </c>
      <c r="G10" s="36" t="s">
        <v>135</v>
      </c>
      <c r="H10" s="38" t="s">
        <v>136</v>
      </c>
      <c r="I10" s="39" t="s">
        <v>137</v>
      </c>
      <c r="J10" s="39" t="s">
        <v>44</v>
      </c>
      <c r="K10" s="40">
        <v>1</v>
      </c>
      <c r="L10" s="41">
        <v>118800000</v>
      </c>
      <c r="M10" s="41">
        <f t="shared" si="0"/>
        <v>118800</v>
      </c>
    </row>
    <row r="11" spans="1:16" ht="78.75" x14ac:dyDescent="0.25">
      <c r="B11" s="36">
        <v>4</v>
      </c>
      <c r="C11" s="36" t="s">
        <v>23</v>
      </c>
      <c r="D11" s="36" t="s">
        <v>138</v>
      </c>
      <c r="E11" s="36" t="s">
        <v>15</v>
      </c>
      <c r="F11" s="37" t="s">
        <v>139</v>
      </c>
      <c r="G11" s="36" t="s">
        <v>140</v>
      </c>
      <c r="H11" s="38" t="s">
        <v>141</v>
      </c>
      <c r="I11" s="39" t="s">
        <v>142</v>
      </c>
      <c r="J11" s="39" t="s">
        <v>44</v>
      </c>
      <c r="K11" s="40">
        <v>1</v>
      </c>
      <c r="L11" s="41">
        <v>10442845</v>
      </c>
      <c r="M11" s="41">
        <f t="shared" si="0"/>
        <v>10442.844999999999</v>
      </c>
    </row>
    <row r="12" spans="1:16" ht="63" x14ac:dyDescent="0.25">
      <c r="B12" s="36">
        <v>5</v>
      </c>
      <c r="C12" s="36" t="s">
        <v>23</v>
      </c>
      <c r="D12" s="36" t="s">
        <v>143</v>
      </c>
      <c r="E12" s="36" t="s">
        <v>15</v>
      </c>
      <c r="F12" s="37" t="s">
        <v>117</v>
      </c>
      <c r="G12" s="36" t="s">
        <v>144</v>
      </c>
      <c r="H12" s="38" t="s">
        <v>145</v>
      </c>
      <c r="I12" s="39" t="s">
        <v>146</v>
      </c>
      <c r="J12" s="39" t="s">
        <v>44</v>
      </c>
      <c r="K12" s="40">
        <v>1</v>
      </c>
      <c r="L12" s="41">
        <v>2645000</v>
      </c>
      <c r="M12" s="41">
        <f t="shared" si="0"/>
        <v>2645</v>
      </c>
    </row>
    <row r="13" spans="1:16" ht="47.25" x14ac:dyDescent="0.25">
      <c r="B13" s="36">
        <v>6</v>
      </c>
      <c r="C13" s="36" t="s">
        <v>23</v>
      </c>
      <c r="D13" s="36" t="s">
        <v>147</v>
      </c>
      <c r="E13" s="36" t="s">
        <v>15</v>
      </c>
      <c r="F13" s="37" t="s">
        <v>40</v>
      </c>
      <c r="G13" s="36" t="s">
        <v>148</v>
      </c>
      <c r="H13" s="38" t="s">
        <v>136</v>
      </c>
      <c r="I13" s="39" t="s">
        <v>137</v>
      </c>
      <c r="J13" s="39" t="s">
        <v>44</v>
      </c>
      <c r="K13" s="40">
        <v>1</v>
      </c>
      <c r="L13" s="41">
        <v>7489500</v>
      </c>
      <c r="M13" s="41">
        <f t="shared" si="0"/>
        <v>7489.5</v>
      </c>
    </row>
    <row r="14" spans="1:16" ht="47.25" x14ac:dyDescent="0.25">
      <c r="B14" s="36">
        <v>7</v>
      </c>
      <c r="C14" s="36" t="s">
        <v>23</v>
      </c>
      <c r="D14" s="36" t="s">
        <v>149</v>
      </c>
      <c r="E14" s="36" t="s">
        <v>15</v>
      </c>
      <c r="F14" s="37" t="s">
        <v>40</v>
      </c>
      <c r="G14" s="36" t="s">
        <v>150</v>
      </c>
      <c r="H14" s="38" t="s">
        <v>136</v>
      </c>
      <c r="I14" s="39" t="s">
        <v>137</v>
      </c>
      <c r="J14" s="39" t="s">
        <v>44</v>
      </c>
      <c r="K14" s="40">
        <v>1</v>
      </c>
      <c r="L14" s="41">
        <v>4998800</v>
      </c>
      <c r="M14" s="41">
        <f t="shared" si="0"/>
        <v>4998.8</v>
      </c>
    </row>
    <row r="15" spans="1:16" ht="63" x14ac:dyDescent="0.25">
      <c r="B15" s="36">
        <v>8</v>
      </c>
      <c r="C15" s="36" t="s">
        <v>23</v>
      </c>
      <c r="D15" s="36" t="s">
        <v>151</v>
      </c>
      <c r="E15" s="36" t="s">
        <v>15</v>
      </c>
      <c r="F15" s="37" t="s">
        <v>40</v>
      </c>
      <c r="G15" s="36" t="s">
        <v>152</v>
      </c>
      <c r="H15" s="38" t="s">
        <v>153</v>
      </c>
      <c r="I15" s="39" t="s">
        <v>154</v>
      </c>
      <c r="J15" s="39" t="s">
        <v>44</v>
      </c>
      <c r="K15" s="40">
        <v>1</v>
      </c>
      <c r="L15" s="41">
        <v>11200000.01</v>
      </c>
      <c r="M15" s="41">
        <f t="shared" si="0"/>
        <v>11200.00001</v>
      </c>
    </row>
    <row r="16" spans="1:16" ht="47.25" x14ac:dyDescent="0.25">
      <c r="B16" s="36">
        <v>9</v>
      </c>
      <c r="C16" s="36" t="s">
        <v>23</v>
      </c>
      <c r="D16" s="36" t="s">
        <v>155</v>
      </c>
      <c r="E16" s="36" t="s">
        <v>15</v>
      </c>
      <c r="F16" s="37" t="s">
        <v>40</v>
      </c>
      <c r="G16" s="36" t="s">
        <v>156</v>
      </c>
      <c r="H16" s="38" t="s">
        <v>136</v>
      </c>
      <c r="I16" s="39" t="s">
        <v>137</v>
      </c>
      <c r="J16" s="39" t="s">
        <v>44</v>
      </c>
      <c r="K16" s="40">
        <v>1</v>
      </c>
      <c r="L16" s="41">
        <v>16750000</v>
      </c>
      <c r="M16" s="41">
        <f t="shared" si="0"/>
        <v>16750</v>
      </c>
    </row>
    <row r="17" spans="2:13" ht="47.25" x14ac:dyDescent="0.25">
      <c r="B17" s="36">
        <v>10</v>
      </c>
      <c r="C17" s="36" t="s">
        <v>23</v>
      </c>
      <c r="D17" s="36" t="s">
        <v>155</v>
      </c>
      <c r="E17" s="36" t="s">
        <v>15</v>
      </c>
      <c r="F17" s="37" t="s">
        <v>40</v>
      </c>
      <c r="G17" s="36" t="s">
        <v>157</v>
      </c>
      <c r="H17" s="38" t="s">
        <v>158</v>
      </c>
      <c r="I17" s="39" t="s">
        <v>159</v>
      </c>
      <c r="J17" s="39" t="s">
        <v>44</v>
      </c>
      <c r="K17" s="40">
        <v>1</v>
      </c>
      <c r="L17" s="41">
        <v>3920000</v>
      </c>
      <c r="M17" s="41">
        <f t="shared" si="0"/>
        <v>3920</v>
      </c>
    </row>
    <row r="18" spans="2:13" ht="63" x14ac:dyDescent="0.25">
      <c r="B18" s="36">
        <v>11</v>
      </c>
      <c r="C18" s="36" t="s">
        <v>23</v>
      </c>
      <c r="D18" s="36" t="s">
        <v>46</v>
      </c>
      <c r="E18" s="36" t="s">
        <v>15</v>
      </c>
      <c r="F18" s="37" t="s">
        <v>160</v>
      </c>
      <c r="G18" s="36" t="s">
        <v>161</v>
      </c>
      <c r="H18" s="38" t="s">
        <v>162</v>
      </c>
      <c r="I18" s="39" t="s">
        <v>163</v>
      </c>
      <c r="J18" s="39" t="s">
        <v>44</v>
      </c>
      <c r="K18" s="40">
        <v>1</v>
      </c>
      <c r="L18" s="41">
        <v>5485000</v>
      </c>
      <c r="M18" s="41">
        <f t="shared" si="0"/>
        <v>5485</v>
      </c>
    </row>
    <row r="19" spans="2:13" ht="120" x14ac:dyDescent="0.25">
      <c r="B19" s="36">
        <v>12</v>
      </c>
      <c r="C19" s="36" t="s">
        <v>23</v>
      </c>
      <c r="D19" s="36" t="s">
        <v>164</v>
      </c>
      <c r="E19" s="36" t="s">
        <v>15</v>
      </c>
      <c r="F19" s="36" t="s">
        <v>165</v>
      </c>
      <c r="G19" s="36" t="s">
        <v>166</v>
      </c>
      <c r="H19" s="38" t="s">
        <v>167</v>
      </c>
      <c r="I19" s="39" t="s">
        <v>168</v>
      </c>
      <c r="J19" s="39" t="s">
        <v>44</v>
      </c>
      <c r="K19" s="40">
        <v>1</v>
      </c>
      <c r="L19" s="41">
        <v>5535320</v>
      </c>
      <c r="M19" s="41">
        <f t="shared" si="0"/>
        <v>5535.32</v>
      </c>
    </row>
    <row r="20" spans="2:13" ht="47.25" x14ac:dyDescent="0.25">
      <c r="B20" s="36">
        <v>13</v>
      </c>
      <c r="C20" s="36" t="s">
        <v>23</v>
      </c>
      <c r="D20" s="36" t="s">
        <v>169</v>
      </c>
      <c r="E20" s="36" t="s">
        <v>15</v>
      </c>
      <c r="F20" s="37" t="s">
        <v>40</v>
      </c>
      <c r="G20" s="36" t="s">
        <v>170</v>
      </c>
      <c r="H20" s="38" t="s">
        <v>171</v>
      </c>
      <c r="I20" s="39" t="s">
        <v>172</v>
      </c>
      <c r="J20" s="39" t="s">
        <v>44</v>
      </c>
      <c r="K20" s="40">
        <v>1</v>
      </c>
      <c r="L20" s="41">
        <v>1229184</v>
      </c>
      <c r="M20" s="41">
        <f t="shared" si="0"/>
        <v>1229.184</v>
      </c>
    </row>
    <row r="21" spans="2:13" ht="47.25" x14ac:dyDescent="0.25">
      <c r="B21" s="36">
        <v>14</v>
      </c>
      <c r="C21" s="36" t="s">
        <v>23</v>
      </c>
      <c r="D21" s="36" t="s">
        <v>169</v>
      </c>
      <c r="E21" s="36" t="s">
        <v>15</v>
      </c>
      <c r="F21" s="37" t="s">
        <v>40</v>
      </c>
      <c r="G21" s="36" t="s">
        <v>173</v>
      </c>
      <c r="H21" s="38" t="s">
        <v>171</v>
      </c>
      <c r="I21" s="39" t="s">
        <v>172</v>
      </c>
      <c r="J21" s="39" t="s">
        <v>44</v>
      </c>
      <c r="K21" s="40">
        <v>1</v>
      </c>
      <c r="L21" s="41">
        <v>1229184</v>
      </c>
      <c r="M21" s="41">
        <f t="shared" si="0"/>
        <v>1229.184</v>
      </c>
    </row>
    <row r="22" spans="2:13" ht="110.25" x14ac:dyDescent="0.25">
      <c r="B22" s="36">
        <v>15</v>
      </c>
      <c r="C22" s="36" t="s">
        <v>23</v>
      </c>
      <c r="D22" s="36" t="s">
        <v>138</v>
      </c>
      <c r="E22" s="36" t="s">
        <v>15</v>
      </c>
      <c r="F22" s="36" t="s">
        <v>165</v>
      </c>
      <c r="G22" s="36" t="s">
        <v>174</v>
      </c>
      <c r="H22" s="38" t="s">
        <v>175</v>
      </c>
      <c r="I22" s="39" t="s">
        <v>176</v>
      </c>
      <c r="J22" s="39" t="s">
        <v>44</v>
      </c>
      <c r="K22" s="40">
        <v>1</v>
      </c>
      <c r="L22" s="41">
        <v>31620000</v>
      </c>
      <c r="M22" s="41">
        <f t="shared" si="0"/>
        <v>31620</v>
      </c>
    </row>
    <row r="23" spans="2:13" ht="63" x14ac:dyDescent="0.25">
      <c r="B23" s="36">
        <v>16</v>
      </c>
      <c r="C23" s="36" t="s">
        <v>23</v>
      </c>
      <c r="D23" s="36" t="s">
        <v>177</v>
      </c>
      <c r="E23" s="36" t="s">
        <v>15</v>
      </c>
      <c r="F23" s="37" t="s">
        <v>178</v>
      </c>
      <c r="G23" s="36" t="s">
        <v>179</v>
      </c>
      <c r="H23" s="38" t="s">
        <v>180</v>
      </c>
      <c r="I23" s="39" t="s">
        <v>146</v>
      </c>
      <c r="J23" s="39" t="s">
        <v>44</v>
      </c>
      <c r="K23" s="40">
        <v>1</v>
      </c>
      <c r="L23" s="41">
        <v>4044120</v>
      </c>
      <c r="M23" s="41">
        <f t="shared" si="0"/>
        <v>4044.12</v>
      </c>
    </row>
    <row r="24" spans="2:13" ht="47.25" x14ac:dyDescent="0.25">
      <c r="B24" s="36">
        <v>17</v>
      </c>
      <c r="C24" s="36" t="s">
        <v>23</v>
      </c>
      <c r="D24" s="36" t="s">
        <v>181</v>
      </c>
      <c r="E24" s="36" t="s">
        <v>15</v>
      </c>
      <c r="F24" s="37" t="s">
        <v>40</v>
      </c>
      <c r="G24" s="36" t="s">
        <v>182</v>
      </c>
      <c r="H24" s="38" t="s">
        <v>183</v>
      </c>
      <c r="I24" s="39" t="s">
        <v>184</v>
      </c>
      <c r="J24" s="39" t="s">
        <v>185</v>
      </c>
      <c r="K24" s="40">
        <v>50</v>
      </c>
      <c r="L24" s="41">
        <v>7100</v>
      </c>
      <c r="M24" s="41">
        <f t="shared" si="0"/>
        <v>355</v>
      </c>
    </row>
    <row r="25" spans="2:13" ht="47.25" x14ac:dyDescent="0.25">
      <c r="B25" s="36">
        <v>18</v>
      </c>
      <c r="C25" s="36" t="s">
        <v>23</v>
      </c>
      <c r="D25" s="36" t="s">
        <v>186</v>
      </c>
      <c r="E25" s="36" t="s">
        <v>15</v>
      </c>
      <c r="F25" s="37" t="s">
        <v>40</v>
      </c>
      <c r="G25" s="36" t="s">
        <v>187</v>
      </c>
      <c r="H25" s="38" t="s">
        <v>188</v>
      </c>
      <c r="I25" s="39" t="s">
        <v>189</v>
      </c>
      <c r="J25" s="39" t="s">
        <v>44</v>
      </c>
      <c r="K25" s="40">
        <v>48</v>
      </c>
      <c r="L25" s="41">
        <v>85000</v>
      </c>
      <c r="M25" s="41">
        <f t="shared" si="0"/>
        <v>4080</v>
      </c>
    </row>
    <row r="26" spans="2:13" ht="63" x14ac:dyDescent="0.25">
      <c r="B26" s="36">
        <v>19</v>
      </c>
      <c r="C26" s="36" t="s">
        <v>23</v>
      </c>
      <c r="D26" s="36" t="s">
        <v>190</v>
      </c>
      <c r="E26" s="36" t="s">
        <v>15</v>
      </c>
      <c r="F26" s="37" t="s">
        <v>40</v>
      </c>
      <c r="G26" s="36" t="s">
        <v>191</v>
      </c>
      <c r="H26" s="38" t="s">
        <v>192</v>
      </c>
      <c r="I26" s="39" t="s">
        <v>193</v>
      </c>
      <c r="J26" s="39" t="s">
        <v>44</v>
      </c>
      <c r="K26" s="40">
        <v>240</v>
      </c>
      <c r="L26" s="41">
        <v>1380</v>
      </c>
      <c r="M26" s="41">
        <f t="shared" si="0"/>
        <v>331.2</v>
      </c>
    </row>
    <row r="27" spans="2:13" ht="47.25" x14ac:dyDescent="0.25">
      <c r="B27" s="36">
        <v>20</v>
      </c>
      <c r="C27" s="36" t="s">
        <v>23</v>
      </c>
      <c r="D27" s="36" t="s">
        <v>194</v>
      </c>
      <c r="E27" s="36" t="s">
        <v>15</v>
      </c>
      <c r="F27" s="37" t="s">
        <v>40</v>
      </c>
      <c r="G27" s="36" t="s">
        <v>195</v>
      </c>
      <c r="H27" s="38" t="s">
        <v>183</v>
      </c>
      <c r="I27" s="39" t="s">
        <v>184</v>
      </c>
      <c r="J27" s="39" t="s">
        <v>44</v>
      </c>
      <c r="K27" s="40">
        <v>10</v>
      </c>
      <c r="L27" s="41">
        <v>36800</v>
      </c>
      <c r="M27" s="41">
        <f t="shared" si="0"/>
        <v>368</v>
      </c>
    </row>
    <row r="28" spans="2:13" ht="47.25" x14ac:dyDescent="0.25">
      <c r="B28" s="36">
        <v>21</v>
      </c>
      <c r="C28" s="36" t="s">
        <v>23</v>
      </c>
      <c r="D28" s="36" t="s">
        <v>196</v>
      </c>
      <c r="E28" s="36" t="s">
        <v>15</v>
      </c>
      <c r="F28" s="37" t="s">
        <v>40</v>
      </c>
      <c r="G28" s="36" t="s">
        <v>197</v>
      </c>
      <c r="H28" s="38" t="s">
        <v>198</v>
      </c>
      <c r="I28" s="39" t="s">
        <v>199</v>
      </c>
      <c r="J28" s="39" t="s">
        <v>44</v>
      </c>
      <c r="K28" s="40">
        <v>6</v>
      </c>
      <c r="L28" s="41">
        <v>60000</v>
      </c>
      <c r="M28" s="41">
        <f t="shared" si="0"/>
        <v>360</v>
      </c>
    </row>
    <row r="29" spans="2:13" ht="63" x14ac:dyDescent="0.25">
      <c r="B29" s="36">
        <v>22</v>
      </c>
      <c r="C29" s="36" t="s">
        <v>23</v>
      </c>
      <c r="D29" s="36" t="s">
        <v>200</v>
      </c>
      <c r="E29" s="36" t="s">
        <v>15</v>
      </c>
      <c r="F29" s="37" t="s">
        <v>40</v>
      </c>
      <c r="G29" s="36" t="s">
        <v>201</v>
      </c>
      <c r="H29" s="38" t="s">
        <v>202</v>
      </c>
      <c r="I29" s="39" t="s">
        <v>203</v>
      </c>
      <c r="J29" s="39" t="s">
        <v>44</v>
      </c>
      <c r="K29" s="40">
        <v>43</v>
      </c>
      <c r="L29" s="41">
        <v>42524</v>
      </c>
      <c r="M29" s="41">
        <f t="shared" si="0"/>
        <v>1828.5319999999999</v>
      </c>
    </row>
    <row r="30" spans="2:13" ht="63" x14ac:dyDescent="0.25">
      <c r="B30" s="36">
        <v>23</v>
      </c>
      <c r="C30" s="36" t="s">
        <v>23</v>
      </c>
      <c r="D30" s="36" t="s">
        <v>200</v>
      </c>
      <c r="E30" s="36" t="s">
        <v>15</v>
      </c>
      <c r="F30" s="37" t="s">
        <v>40</v>
      </c>
      <c r="G30" s="36" t="s">
        <v>204</v>
      </c>
      <c r="H30" s="38" t="s">
        <v>205</v>
      </c>
      <c r="I30" s="39" t="s">
        <v>206</v>
      </c>
      <c r="J30" s="39" t="s">
        <v>44</v>
      </c>
      <c r="K30" s="40">
        <v>10</v>
      </c>
      <c r="L30" s="41">
        <v>44000</v>
      </c>
      <c r="M30" s="41">
        <f t="shared" si="0"/>
        <v>440</v>
      </c>
    </row>
    <row r="31" spans="2:13" ht="63" x14ac:dyDescent="0.25">
      <c r="B31" s="36">
        <v>24</v>
      </c>
      <c r="C31" s="36" t="s">
        <v>23</v>
      </c>
      <c r="D31" s="36" t="s">
        <v>207</v>
      </c>
      <c r="E31" s="36" t="s">
        <v>15</v>
      </c>
      <c r="F31" s="37" t="s">
        <v>40</v>
      </c>
      <c r="G31" s="36" t="s">
        <v>208</v>
      </c>
      <c r="H31" s="38" t="s">
        <v>209</v>
      </c>
      <c r="I31" s="39" t="s">
        <v>210</v>
      </c>
      <c r="J31" s="39" t="s">
        <v>44</v>
      </c>
      <c r="K31" s="40">
        <v>100</v>
      </c>
      <c r="L31" s="41">
        <v>2520</v>
      </c>
      <c r="M31" s="41">
        <f t="shared" si="0"/>
        <v>252</v>
      </c>
    </row>
    <row r="32" spans="2:13" ht="94.5" x14ac:dyDescent="0.25">
      <c r="B32" s="36">
        <v>25</v>
      </c>
      <c r="C32" s="36" t="s">
        <v>23</v>
      </c>
      <c r="D32" s="36" t="s">
        <v>211</v>
      </c>
      <c r="E32" s="36" t="s">
        <v>15</v>
      </c>
      <c r="F32" s="37" t="s">
        <v>40</v>
      </c>
      <c r="G32" s="36" t="s">
        <v>212</v>
      </c>
      <c r="H32" s="38" t="s">
        <v>213</v>
      </c>
      <c r="I32" s="39" t="s">
        <v>214</v>
      </c>
      <c r="J32" s="39" t="s">
        <v>44</v>
      </c>
      <c r="K32" s="40">
        <v>10</v>
      </c>
      <c r="L32" s="41">
        <v>37800</v>
      </c>
      <c r="M32" s="41">
        <f t="shared" si="0"/>
        <v>378</v>
      </c>
    </row>
    <row r="33" spans="2:18" ht="47.25" x14ac:dyDescent="0.25">
      <c r="B33" s="36">
        <v>26</v>
      </c>
      <c r="C33" s="36" t="s">
        <v>23</v>
      </c>
      <c r="D33" s="36" t="s">
        <v>215</v>
      </c>
      <c r="E33" s="36" t="s">
        <v>15</v>
      </c>
      <c r="F33" s="37" t="s">
        <v>216</v>
      </c>
      <c r="G33" s="36" t="s">
        <v>217</v>
      </c>
      <c r="H33" s="38" t="s">
        <v>218</v>
      </c>
      <c r="I33" s="39" t="s">
        <v>172</v>
      </c>
      <c r="J33" s="39" t="s">
        <v>44</v>
      </c>
      <c r="K33" s="40">
        <v>1</v>
      </c>
      <c r="L33" s="41">
        <v>8460000</v>
      </c>
      <c r="M33" s="41">
        <f t="shared" si="0"/>
        <v>8460</v>
      </c>
    </row>
    <row r="34" spans="2:18" ht="63" x14ac:dyDescent="0.25">
      <c r="B34" s="36">
        <v>27</v>
      </c>
      <c r="C34" s="36" t="s">
        <v>23</v>
      </c>
      <c r="D34" s="36" t="s">
        <v>219</v>
      </c>
      <c r="E34" s="36" t="s">
        <v>15</v>
      </c>
      <c r="F34" s="37" t="s">
        <v>40</v>
      </c>
      <c r="G34" s="36" t="s">
        <v>220</v>
      </c>
      <c r="H34" s="38" t="s">
        <v>221</v>
      </c>
      <c r="I34" s="39" t="s">
        <v>222</v>
      </c>
      <c r="J34" s="39" t="s">
        <v>44</v>
      </c>
      <c r="K34" s="40">
        <v>1</v>
      </c>
      <c r="L34" s="41">
        <v>1925120</v>
      </c>
      <c r="M34" s="41">
        <f t="shared" si="0"/>
        <v>1925.12</v>
      </c>
    </row>
    <row r="35" spans="2:18" ht="47.25" x14ac:dyDescent="0.25">
      <c r="B35" s="36">
        <v>28</v>
      </c>
      <c r="C35" s="36" t="s">
        <v>23</v>
      </c>
      <c r="D35" s="36" t="s">
        <v>223</v>
      </c>
      <c r="E35" s="36" t="s">
        <v>15</v>
      </c>
      <c r="F35" s="37" t="s">
        <v>40</v>
      </c>
      <c r="G35" s="36" t="s">
        <v>224</v>
      </c>
      <c r="H35" s="38" t="s">
        <v>225</v>
      </c>
      <c r="I35" s="39" t="s">
        <v>226</v>
      </c>
      <c r="J35" s="39" t="s">
        <v>44</v>
      </c>
      <c r="K35" s="40">
        <v>3</v>
      </c>
      <c r="L35" s="41">
        <v>450000</v>
      </c>
      <c r="M35" s="41">
        <f t="shared" si="0"/>
        <v>1350</v>
      </c>
    </row>
    <row r="36" spans="2:18" ht="63" x14ac:dyDescent="0.25">
      <c r="B36" s="36">
        <v>29</v>
      </c>
      <c r="C36" s="36" t="s">
        <v>23</v>
      </c>
      <c r="D36" s="36" t="s">
        <v>227</v>
      </c>
      <c r="E36" s="36" t="s">
        <v>15</v>
      </c>
      <c r="F36" s="37" t="s">
        <v>40</v>
      </c>
      <c r="G36" s="36" t="s">
        <v>228</v>
      </c>
      <c r="H36" s="38" t="s">
        <v>229</v>
      </c>
      <c r="I36" s="39" t="s">
        <v>230</v>
      </c>
      <c r="J36" s="39" t="s">
        <v>44</v>
      </c>
      <c r="K36" s="40">
        <v>100</v>
      </c>
      <c r="L36" s="41">
        <v>12522</v>
      </c>
      <c r="M36" s="41">
        <f t="shared" si="0"/>
        <v>1252.2</v>
      </c>
    </row>
    <row r="37" spans="2:18" ht="15.75" x14ac:dyDescent="0.25">
      <c r="B37" s="36"/>
      <c r="C37" s="36"/>
      <c r="D37" s="36"/>
      <c r="E37" s="36"/>
      <c r="F37" s="36"/>
      <c r="G37" s="36"/>
      <c r="H37" s="38"/>
      <c r="I37" s="39"/>
      <c r="J37" s="39"/>
      <c r="K37" s="40"/>
      <c r="L37" s="41"/>
      <c r="M37" s="41"/>
    </row>
    <row r="38" spans="2:18" ht="15" customHeight="1" x14ac:dyDescent="0.25">
      <c r="B38" s="36"/>
      <c r="C38" s="36"/>
      <c r="D38" s="53"/>
      <c r="E38" s="53"/>
      <c r="F38" s="53"/>
      <c r="G38" s="53"/>
      <c r="H38" s="54"/>
      <c r="I38" s="55"/>
      <c r="J38" s="41"/>
      <c r="K38" s="56">
        <f>SUM(K8:K36)</f>
        <v>642</v>
      </c>
      <c r="L38" s="56">
        <f>SUM(L8:L36)</f>
        <v>240631719.00999999</v>
      </c>
      <c r="M38" s="56">
        <f>SUM(M8:M36)</f>
        <v>251159.00501000002</v>
      </c>
      <c r="P38" s="52"/>
      <c r="Q38" s="52"/>
      <c r="R38" s="52"/>
    </row>
    <row r="39" spans="2:18" ht="78.75" x14ac:dyDescent="0.25">
      <c r="B39" s="35">
        <v>1</v>
      </c>
      <c r="C39" s="36" t="s">
        <v>23</v>
      </c>
      <c r="D39" s="36" t="s">
        <v>231</v>
      </c>
      <c r="E39" s="36" t="s">
        <v>13</v>
      </c>
      <c r="F39" s="37" t="s">
        <v>40</v>
      </c>
      <c r="G39" s="36" t="s">
        <v>232</v>
      </c>
      <c r="H39" s="38" t="s">
        <v>233</v>
      </c>
      <c r="I39" s="39" t="s">
        <v>234</v>
      </c>
      <c r="J39" s="39" t="s">
        <v>39</v>
      </c>
      <c r="K39" s="40">
        <v>1</v>
      </c>
      <c r="L39" s="41">
        <v>1800000</v>
      </c>
      <c r="M39" s="41">
        <f>+L39*K39/1000</f>
        <v>1800</v>
      </c>
      <c r="O39" s="48">
        <f>+M40+M41+M42+M43+M44+M46+M48+M50+M51+M54+M55+M57</f>
        <v>166492.70150999998</v>
      </c>
    </row>
    <row r="40" spans="2:18" ht="75" x14ac:dyDescent="0.25">
      <c r="B40" s="35">
        <v>2</v>
      </c>
      <c r="C40" s="36" t="s">
        <v>23</v>
      </c>
      <c r="D40" s="36" t="s">
        <v>235</v>
      </c>
      <c r="E40" s="36" t="s">
        <v>13</v>
      </c>
      <c r="F40" s="37" t="s">
        <v>40</v>
      </c>
      <c r="G40" s="36" t="s">
        <v>236</v>
      </c>
      <c r="H40" s="57" t="s">
        <v>237</v>
      </c>
      <c r="I40" s="39" t="s">
        <v>238</v>
      </c>
      <c r="J40" s="39" t="s">
        <v>48</v>
      </c>
      <c r="K40" s="40">
        <v>20</v>
      </c>
      <c r="L40" s="41">
        <v>778813.28</v>
      </c>
      <c r="M40" s="41">
        <f t="shared" ref="M40:M58" si="1">+L40*K40/1000</f>
        <v>15576.265600000001</v>
      </c>
      <c r="O40" s="48">
        <f>+M59-O39</f>
        <v>41774</v>
      </c>
    </row>
    <row r="41" spans="2:18" ht="60" x14ac:dyDescent="0.25">
      <c r="B41" s="35">
        <v>3</v>
      </c>
      <c r="C41" s="36" t="s">
        <v>23</v>
      </c>
      <c r="D41" s="36" t="s">
        <v>239</v>
      </c>
      <c r="E41" s="36" t="s">
        <v>13</v>
      </c>
      <c r="F41" s="37" t="s">
        <v>40</v>
      </c>
      <c r="G41" s="36" t="s">
        <v>240</v>
      </c>
      <c r="H41" s="57" t="s">
        <v>241</v>
      </c>
      <c r="I41" s="39" t="s">
        <v>242</v>
      </c>
      <c r="J41" s="39" t="s">
        <v>44</v>
      </c>
      <c r="K41" s="40">
        <v>200</v>
      </c>
      <c r="L41" s="41">
        <v>47500</v>
      </c>
      <c r="M41" s="41">
        <f t="shared" si="1"/>
        <v>9500</v>
      </c>
    </row>
    <row r="42" spans="2:18" ht="60" x14ac:dyDescent="0.25">
      <c r="B42" s="35">
        <v>4</v>
      </c>
      <c r="C42" s="36" t="s">
        <v>23</v>
      </c>
      <c r="D42" s="36" t="s">
        <v>243</v>
      </c>
      <c r="E42" s="36" t="s">
        <v>13</v>
      </c>
      <c r="F42" s="37" t="s">
        <v>40</v>
      </c>
      <c r="G42" s="36" t="s">
        <v>244</v>
      </c>
      <c r="H42" s="57" t="s">
        <v>241</v>
      </c>
      <c r="I42" s="39" t="s">
        <v>242</v>
      </c>
      <c r="J42" s="39" t="s">
        <v>245</v>
      </c>
      <c r="K42" s="40">
        <v>200</v>
      </c>
      <c r="L42" s="41">
        <v>150999</v>
      </c>
      <c r="M42" s="41">
        <f t="shared" si="1"/>
        <v>30199.8</v>
      </c>
    </row>
    <row r="43" spans="2:18" ht="90" x14ac:dyDescent="0.25">
      <c r="B43" s="35">
        <v>5</v>
      </c>
      <c r="C43" s="36" t="s">
        <v>23</v>
      </c>
      <c r="D43" s="36" t="s">
        <v>246</v>
      </c>
      <c r="E43" s="36" t="s">
        <v>13</v>
      </c>
      <c r="F43" s="37" t="s">
        <v>40</v>
      </c>
      <c r="G43" s="36" t="s">
        <v>247</v>
      </c>
      <c r="H43" s="57" t="s">
        <v>248</v>
      </c>
      <c r="I43" s="39" t="s">
        <v>249</v>
      </c>
      <c r="J43" s="39" t="s">
        <v>39</v>
      </c>
      <c r="K43" s="40">
        <v>100</v>
      </c>
      <c r="L43" s="41">
        <v>192000</v>
      </c>
      <c r="M43" s="41">
        <f t="shared" si="1"/>
        <v>19200</v>
      </c>
    </row>
    <row r="44" spans="2:18" ht="75" x14ac:dyDescent="0.25">
      <c r="B44" s="35">
        <v>6</v>
      </c>
      <c r="C44" s="36" t="s">
        <v>23</v>
      </c>
      <c r="D44" s="36" t="s">
        <v>250</v>
      </c>
      <c r="E44" s="36" t="s">
        <v>13</v>
      </c>
      <c r="F44" s="37" t="s">
        <v>40</v>
      </c>
      <c r="G44" s="36" t="s">
        <v>251</v>
      </c>
      <c r="H44" s="57" t="s">
        <v>252</v>
      </c>
      <c r="I44" s="39" t="s">
        <v>253</v>
      </c>
      <c r="J44" s="39" t="s">
        <v>39</v>
      </c>
      <c r="K44" s="40">
        <v>90</v>
      </c>
      <c r="L44" s="41">
        <v>48000.01</v>
      </c>
      <c r="M44" s="41">
        <f t="shared" si="1"/>
        <v>4320.0009</v>
      </c>
    </row>
    <row r="45" spans="2:18" ht="63" x14ac:dyDescent="0.25">
      <c r="B45" s="35">
        <v>7</v>
      </c>
      <c r="C45" s="36" t="s">
        <v>23</v>
      </c>
      <c r="D45" s="36" t="s">
        <v>254</v>
      </c>
      <c r="E45" s="36" t="s">
        <v>13</v>
      </c>
      <c r="F45" s="37" t="s">
        <v>40</v>
      </c>
      <c r="G45" s="36" t="s">
        <v>255</v>
      </c>
      <c r="H45" s="38" t="s">
        <v>153</v>
      </c>
      <c r="I45" s="58" t="s">
        <v>154</v>
      </c>
      <c r="J45" s="39" t="s">
        <v>44</v>
      </c>
      <c r="K45" s="40">
        <v>1</v>
      </c>
      <c r="L45" s="41">
        <v>3689000</v>
      </c>
      <c r="M45" s="41">
        <f t="shared" si="1"/>
        <v>3689</v>
      </c>
    </row>
    <row r="46" spans="2:18" ht="63" x14ac:dyDescent="0.25">
      <c r="B46" s="35">
        <v>8</v>
      </c>
      <c r="C46" s="36" t="s">
        <v>23</v>
      </c>
      <c r="D46" s="36" t="s">
        <v>256</v>
      </c>
      <c r="E46" s="36" t="s">
        <v>13</v>
      </c>
      <c r="F46" s="37" t="s">
        <v>40</v>
      </c>
      <c r="G46" s="36" t="s">
        <v>257</v>
      </c>
      <c r="H46" s="38" t="s">
        <v>241</v>
      </c>
      <c r="I46" s="58" t="s">
        <v>242</v>
      </c>
      <c r="J46" s="39" t="s">
        <v>245</v>
      </c>
      <c r="K46" s="40">
        <v>150</v>
      </c>
      <c r="L46" s="41">
        <v>189500</v>
      </c>
      <c r="M46" s="41">
        <f t="shared" si="1"/>
        <v>28425</v>
      </c>
    </row>
    <row r="47" spans="2:18" ht="78.75" x14ac:dyDescent="0.25">
      <c r="B47" s="35">
        <v>9</v>
      </c>
      <c r="C47" s="36" t="s">
        <v>23</v>
      </c>
      <c r="D47" s="36" t="s">
        <v>47</v>
      </c>
      <c r="E47" s="36" t="s">
        <v>13</v>
      </c>
      <c r="F47" s="37" t="s">
        <v>45</v>
      </c>
      <c r="G47" s="36" t="s">
        <v>258</v>
      </c>
      <c r="H47" s="38" t="s">
        <v>259</v>
      </c>
      <c r="I47" s="58" t="s">
        <v>260</v>
      </c>
      <c r="J47" s="39" t="s">
        <v>44</v>
      </c>
      <c r="K47" s="40">
        <v>12</v>
      </c>
      <c r="L47" s="41">
        <v>500000</v>
      </c>
      <c r="M47" s="41">
        <f t="shared" si="1"/>
        <v>6000</v>
      </c>
    </row>
    <row r="48" spans="2:18" ht="60" x14ac:dyDescent="0.25">
      <c r="B48" s="35">
        <v>10</v>
      </c>
      <c r="C48" s="36" t="s">
        <v>23</v>
      </c>
      <c r="D48" s="36" t="s">
        <v>256</v>
      </c>
      <c r="E48" s="36" t="s">
        <v>13</v>
      </c>
      <c r="F48" s="37" t="s">
        <v>40</v>
      </c>
      <c r="G48" s="36" t="s">
        <v>261</v>
      </c>
      <c r="H48" s="57" t="s">
        <v>262</v>
      </c>
      <c r="I48" s="39" t="s">
        <v>263</v>
      </c>
      <c r="J48" s="39" t="s">
        <v>245</v>
      </c>
      <c r="K48" s="40">
        <v>140</v>
      </c>
      <c r="L48" s="41">
        <v>270000</v>
      </c>
      <c r="M48" s="41">
        <f t="shared" si="1"/>
        <v>37800</v>
      </c>
    </row>
    <row r="49" spans="2:16" ht="45" x14ac:dyDescent="0.25">
      <c r="B49" s="35">
        <v>11</v>
      </c>
      <c r="C49" s="36" t="s">
        <v>23</v>
      </c>
      <c r="D49" s="36" t="s">
        <v>264</v>
      </c>
      <c r="E49" s="36" t="s">
        <v>13</v>
      </c>
      <c r="F49" s="37" t="s">
        <v>40</v>
      </c>
      <c r="G49" s="36" t="s">
        <v>265</v>
      </c>
      <c r="H49" s="57" t="s">
        <v>266</v>
      </c>
      <c r="I49" s="39" t="s">
        <v>267</v>
      </c>
      <c r="J49" s="39" t="s">
        <v>39</v>
      </c>
      <c r="K49" s="40">
        <v>15</v>
      </c>
      <c r="L49" s="41">
        <v>499000</v>
      </c>
      <c r="M49" s="41">
        <f t="shared" si="1"/>
        <v>7485</v>
      </c>
    </row>
    <row r="50" spans="2:16" ht="45" x14ac:dyDescent="0.25">
      <c r="B50" s="35">
        <v>12</v>
      </c>
      <c r="C50" s="36" t="s">
        <v>23</v>
      </c>
      <c r="D50" s="36" t="s">
        <v>268</v>
      </c>
      <c r="E50" s="36" t="s">
        <v>13</v>
      </c>
      <c r="F50" s="37" t="s">
        <v>40</v>
      </c>
      <c r="G50" s="36" t="s">
        <v>269</v>
      </c>
      <c r="H50" s="57" t="s">
        <v>266</v>
      </c>
      <c r="I50" s="39" t="s">
        <v>267</v>
      </c>
      <c r="J50" s="39" t="s">
        <v>39</v>
      </c>
      <c r="K50" s="40">
        <v>5</v>
      </c>
      <c r="L50" s="41">
        <v>1648000</v>
      </c>
      <c r="M50" s="41">
        <f t="shared" si="1"/>
        <v>8240</v>
      </c>
    </row>
    <row r="51" spans="2:16" ht="60" x14ac:dyDescent="0.25">
      <c r="B51" s="35">
        <v>13</v>
      </c>
      <c r="C51" s="36" t="s">
        <v>23</v>
      </c>
      <c r="D51" s="36" t="s">
        <v>270</v>
      </c>
      <c r="E51" s="36" t="s">
        <v>13</v>
      </c>
      <c r="F51" s="37" t="s">
        <v>40</v>
      </c>
      <c r="G51" s="36" t="s">
        <v>271</v>
      </c>
      <c r="H51" s="57" t="s">
        <v>272</v>
      </c>
      <c r="I51" s="39" t="s">
        <v>273</v>
      </c>
      <c r="J51" s="39" t="s">
        <v>39</v>
      </c>
      <c r="K51" s="40">
        <v>1</v>
      </c>
      <c r="L51" s="41">
        <v>1294650</v>
      </c>
      <c r="M51" s="41">
        <f t="shared" si="1"/>
        <v>1294.6500000000001</v>
      </c>
    </row>
    <row r="52" spans="2:16" ht="60" x14ac:dyDescent="0.25">
      <c r="B52" s="35">
        <v>14</v>
      </c>
      <c r="C52" s="36" t="s">
        <v>23</v>
      </c>
      <c r="D52" s="36" t="s">
        <v>50</v>
      </c>
      <c r="E52" s="36" t="s">
        <v>13</v>
      </c>
      <c r="F52" s="37" t="s">
        <v>40</v>
      </c>
      <c r="G52" s="36" t="s">
        <v>274</v>
      </c>
      <c r="H52" s="57" t="s">
        <v>275</v>
      </c>
      <c r="I52" s="39" t="s">
        <v>276</v>
      </c>
      <c r="J52" s="39" t="s">
        <v>44</v>
      </c>
      <c r="K52" s="40">
        <v>1</v>
      </c>
      <c r="L52" s="41">
        <v>7800000</v>
      </c>
      <c r="M52" s="41">
        <f t="shared" si="1"/>
        <v>7800</v>
      </c>
    </row>
    <row r="53" spans="2:16" ht="60" x14ac:dyDescent="0.25">
      <c r="B53" s="35">
        <v>15</v>
      </c>
      <c r="C53" s="36" t="s">
        <v>23</v>
      </c>
      <c r="D53" s="36" t="s">
        <v>50</v>
      </c>
      <c r="E53" s="36" t="s">
        <v>13</v>
      </c>
      <c r="F53" s="37" t="s">
        <v>40</v>
      </c>
      <c r="G53" s="36" t="s">
        <v>277</v>
      </c>
      <c r="H53" s="57" t="s">
        <v>275</v>
      </c>
      <c r="I53" s="39" t="s">
        <v>276</v>
      </c>
      <c r="J53" s="39" t="s">
        <v>44</v>
      </c>
      <c r="K53" s="40">
        <v>1</v>
      </c>
      <c r="L53" s="41">
        <v>7800000</v>
      </c>
      <c r="M53" s="41">
        <f t="shared" si="1"/>
        <v>7800</v>
      </c>
    </row>
    <row r="54" spans="2:16" ht="60" x14ac:dyDescent="0.25">
      <c r="B54" s="35">
        <v>16</v>
      </c>
      <c r="C54" s="36" t="s">
        <v>23</v>
      </c>
      <c r="D54" s="36" t="s">
        <v>278</v>
      </c>
      <c r="E54" s="36" t="s">
        <v>13</v>
      </c>
      <c r="F54" s="37" t="s">
        <v>40</v>
      </c>
      <c r="G54" s="36" t="s">
        <v>279</v>
      </c>
      <c r="H54" s="57" t="s">
        <v>280</v>
      </c>
      <c r="I54" s="39" t="s">
        <v>281</v>
      </c>
      <c r="J54" s="39" t="s">
        <v>39</v>
      </c>
      <c r="K54" s="40">
        <v>15</v>
      </c>
      <c r="L54" s="41">
        <v>189999</v>
      </c>
      <c r="M54" s="41">
        <f t="shared" si="1"/>
        <v>2849.9850000000001</v>
      </c>
    </row>
    <row r="55" spans="2:16" ht="75" x14ac:dyDescent="0.25">
      <c r="B55" s="35">
        <v>17</v>
      </c>
      <c r="C55" s="36" t="s">
        <v>23</v>
      </c>
      <c r="D55" s="36" t="s">
        <v>282</v>
      </c>
      <c r="E55" s="36" t="s">
        <v>13</v>
      </c>
      <c r="F55" s="37" t="s">
        <v>40</v>
      </c>
      <c r="G55" s="36" t="s">
        <v>283</v>
      </c>
      <c r="H55" s="57" t="s">
        <v>284</v>
      </c>
      <c r="I55" s="39" t="s">
        <v>285</v>
      </c>
      <c r="J55" s="39" t="s">
        <v>39</v>
      </c>
      <c r="K55" s="40">
        <v>1</v>
      </c>
      <c r="L55" s="41">
        <v>4287000</v>
      </c>
      <c r="M55" s="41">
        <f t="shared" si="1"/>
        <v>4287</v>
      </c>
      <c r="O55" s="52"/>
      <c r="P55" s="48"/>
    </row>
    <row r="56" spans="2:16" ht="90" x14ac:dyDescent="0.25">
      <c r="B56" s="35">
        <v>18</v>
      </c>
      <c r="C56" s="36" t="s">
        <v>23</v>
      </c>
      <c r="D56" s="36" t="s">
        <v>49</v>
      </c>
      <c r="E56" s="36" t="s">
        <v>13</v>
      </c>
      <c r="F56" s="37" t="s">
        <v>40</v>
      </c>
      <c r="G56" s="36" t="s">
        <v>286</v>
      </c>
      <c r="H56" s="57" t="s">
        <v>287</v>
      </c>
      <c r="I56" s="39" t="s">
        <v>288</v>
      </c>
      <c r="J56" s="39" t="s">
        <v>44</v>
      </c>
      <c r="K56" s="40">
        <v>4</v>
      </c>
      <c r="L56" s="41">
        <v>1800000</v>
      </c>
      <c r="M56" s="41">
        <f t="shared" si="1"/>
        <v>7200</v>
      </c>
      <c r="O56" s="52"/>
      <c r="P56" s="48"/>
    </row>
    <row r="57" spans="2:16" ht="75" x14ac:dyDescent="0.25">
      <c r="B57" s="35">
        <v>19</v>
      </c>
      <c r="C57" s="36" t="s">
        <v>23</v>
      </c>
      <c r="D57" s="36" t="s">
        <v>289</v>
      </c>
      <c r="E57" s="36" t="s">
        <v>13</v>
      </c>
      <c r="F57" s="37" t="s">
        <v>40</v>
      </c>
      <c r="G57" s="36" t="s">
        <v>290</v>
      </c>
      <c r="H57" s="57" t="s">
        <v>252</v>
      </c>
      <c r="I57" s="39" t="s">
        <v>253</v>
      </c>
      <c r="J57" s="39" t="s">
        <v>39</v>
      </c>
      <c r="K57" s="40">
        <v>1</v>
      </c>
      <c r="L57" s="41">
        <v>4800000.01</v>
      </c>
      <c r="M57" s="41">
        <f t="shared" si="1"/>
        <v>4800.0000099999997</v>
      </c>
    </row>
    <row r="58" spans="2:16" x14ac:dyDescent="0.25">
      <c r="B58" s="35"/>
      <c r="C58" s="36"/>
      <c r="D58" s="36"/>
      <c r="E58" s="36"/>
      <c r="F58" s="37"/>
      <c r="G58" s="36"/>
      <c r="H58" s="57"/>
      <c r="I58" s="39"/>
      <c r="J58" s="39"/>
      <c r="K58" s="40"/>
      <c r="L58" s="41"/>
      <c r="M58" s="41">
        <f t="shared" si="1"/>
        <v>0</v>
      </c>
    </row>
    <row r="59" spans="2:16" ht="15.75" x14ac:dyDescent="0.25">
      <c r="B59" s="35"/>
      <c r="C59" s="36"/>
      <c r="D59" s="36"/>
      <c r="E59" s="36"/>
      <c r="F59" s="37"/>
      <c r="G59" s="36"/>
      <c r="H59" s="38" t="s">
        <v>53</v>
      </c>
      <c r="I59" s="39"/>
      <c r="J59" s="39"/>
      <c r="K59" s="56">
        <f>SUM(K39:K58)</f>
        <v>958</v>
      </c>
      <c r="L59" s="56">
        <f>SUM(L39:L58)</f>
        <v>37784461.299999997</v>
      </c>
      <c r="M59" s="56">
        <f>SUM(M39:M58)</f>
        <v>208266.70150999998</v>
      </c>
    </row>
    <row r="60" spans="2:16" ht="25.5" customHeight="1" x14ac:dyDescent="0.25">
      <c r="B60" s="100" t="s">
        <v>41</v>
      </c>
      <c r="C60" s="101"/>
      <c r="D60" s="101"/>
      <c r="E60" s="101"/>
      <c r="F60" s="101"/>
      <c r="G60" s="101"/>
      <c r="H60" s="101"/>
      <c r="I60" s="101"/>
      <c r="J60" s="102"/>
      <c r="K60" s="46">
        <f>+K38+K59</f>
        <v>1600</v>
      </c>
      <c r="L60" s="46">
        <f>+L38+L59</f>
        <v>278416180.31</v>
      </c>
      <c r="M60" s="46">
        <f>+M38+M59</f>
        <v>459425.70652000001</v>
      </c>
    </row>
    <row r="61" spans="2:16" s="34" customFormat="1" x14ac:dyDescent="0.25">
      <c r="C61" s="30"/>
      <c r="D61" s="30"/>
      <c r="E61" s="49"/>
      <c r="F61" s="49"/>
      <c r="G61" s="30"/>
      <c r="H61" s="30"/>
      <c r="I61" s="30"/>
      <c r="J61" s="30"/>
      <c r="K61" s="59"/>
      <c r="L61" s="59"/>
      <c r="M61" s="59"/>
    </row>
    <row r="62" spans="2:16" s="34" customFormat="1" ht="30.75" customHeight="1" x14ac:dyDescent="0.25">
      <c r="B62" s="103" t="s">
        <v>42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</row>
    <row r="63" spans="2:16" x14ac:dyDescent="0.25">
      <c r="K63" s="59">
        <f>SUBTOTAL(9,K61)</f>
        <v>0</v>
      </c>
      <c r="L63" s="59"/>
      <c r="M63" s="59"/>
    </row>
    <row r="64" spans="2:16" x14ac:dyDescent="0.25">
      <c r="K64" s="52"/>
      <c r="L64" s="52"/>
      <c r="M64" s="52"/>
    </row>
  </sheetData>
  <mergeCells count="14">
    <mergeCell ref="K6:K7"/>
    <mergeCell ref="L6:L7"/>
    <mergeCell ref="B60:J60"/>
    <mergeCell ref="B62:M62"/>
    <mergeCell ref="B3:M3"/>
    <mergeCell ref="B4:M4"/>
    <mergeCell ref="B6:B7"/>
    <mergeCell ref="C6:C7"/>
    <mergeCell ref="D6:D7"/>
    <mergeCell ref="E6:E7"/>
    <mergeCell ref="F6:F7"/>
    <mergeCell ref="G6:G7"/>
    <mergeCell ref="H6:I6"/>
    <mergeCell ref="J6:J7"/>
  </mergeCells>
  <pageMargins left="0.11811023622047245" right="0.31496062992125984" top="0.35433070866141736" bottom="0.35433070866141736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"/>
  <sheetViews>
    <sheetView view="pageBreakPreview" zoomScaleNormal="100" zoomScaleSheetLayoutView="100" workbookViewId="0">
      <selection activeCell="B3" sqref="B3:I3"/>
    </sheetView>
  </sheetViews>
  <sheetFormatPr defaultRowHeight="16.5" x14ac:dyDescent="0.25"/>
  <cols>
    <col min="1" max="1" width="3.7109375" style="60" customWidth="1"/>
    <col min="2" max="2" width="5.28515625" style="60" customWidth="1"/>
    <col min="3" max="3" width="34.140625" style="60" customWidth="1"/>
    <col min="4" max="4" width="9.7109375" style="60" customWidth="1"/>
    <col min="5" max="5" width="20.140625" style="60" customWidth="1"/>
    <col min="6" max="6" width="20" style="60" customWidth="1"/>
    <col min="7" max="7" width="13.42578125" style="60" customWidth="1"/>
    <col min="8" max="8" width="12.7109375" style="60" customWidth="1"/>
    <col min="9" max="9" width="19.42578125" style="60" customWidth="1"/>
    <col min="10" max="10" width="4.5703125" style="60" customWidth="1"/>
    <col min="11" max="13" width="16.7109375" style="60" customWidth="1"/>
    <col min="14" max="16384" width="9.140625" style="60"/>
  </cols>
  <sheetData>
    <row r="1" spans="2:9" x14ac:dyDescent="0.25">
      <c r="I1" s="61" t="s">
        <v>54</v>
      </c>
    </row>
    <row r="2" spans="2:9" ht="40.5" customHeight="1" x14ac:dyDescent="0.25">
      <c r="B2" s="107" t="s">
        <v>291</v>
      </c>
      <c r="C2" s="107"/>
      <c r="D2" s="107"/>
      <c r="E2" s="107"/>
      <c r="F2" s="107"/>
      <c r="G2" s="107"/>
      <c r="H2" s="107"/>
      <c r="I2" s="107"/>
    </row>
    <row r="3" spans="2:9" x14ac:dyDescent="0.25">
      <c r="B3" s="108" t="s">
        <v>26</v>
      </c>
      <c r="C3" s="108"/>
      <c r="D3" s="108"/>
      <c r="E3" s="108"/>
      <c r="F3" s="108"/>
      <c r="G3" s="108"/>
      <c r="H3" s="108"/>
      <c r="I3" s="108"/>
    </row>
    <row r="5" spans="2:9" s="63" customFormat="1" ht="50.25" customHeight="1" x14ac:dyDescent="0.25">
      <c r="B5" s="109" t="s">
        <v>3</v>
      </c>
      <c r="C5" s="109" t="s">
        <v>4</v>
      </c>
      <c r="D5" s="109" t="s">
        <v>55</v>
      </c>
      <c r="E5" s="110" t="s">
        <v>28</v>
      </c>
      <c r="F5" s="109" t="s">
        <v>29</v>
      </c>
      <c r="G5" s="111" t="s">
        <v>31</v>
      </c>
      <c r="H5" s="111"/>
      <c r="I5" s="62" t="s">
        <v>56</v>
      </c>
    </row>
    <row r="6" spans="2:9" s="63" customFormat="1" ht="41.25" customHeight="1" x14ac:dyDescent="0.25">
      <c r="B6" s="109"/>
      <c r="C6" s="109"/>
      <c r="D6" s="109"/>
      <c r="E6" s="110"/>
      <c r="F6" s="109"/>
      <c r="G6" s="64" t="s">
        <v>36</v>
      </c>
      <c r="H6" s="64" t="s">
        <v>37</v>
      </c>
      <c r="I6" s="65" t="s">
        <v>38</v>
      </c>
    </row>
    <row r="7" spans="2:9" ht="103.5" customHeight="1" x14ac:dyDescent="0.25">
      <c r="B7" s="66" t="s">
        <v>57</v>
      </c>
      <c r="C7" s="67" t="s">
        <v>58</v>
      </c>
      <c r="D7" s="66" t="s">
        <v>57</v>
      </c>
      <c r="E7" s="66" t="s">
        <v>57</v>
      </c>
      <c r="F7" s="66" t="s">
        <v>57</v>
      </c>
      <c r="G7" s="66" t="s">
        <v>57</v>
      </c>
      <c r="H7" s="66" t="s">
        <v>57</v>
      </c>
      <c r="I7" s="66" t="s">
        <v>57</v>
      </c>
    </row>
    <row r="8" spans="2:9" x14ac:dyDescent="0.25">
      <c r="B8" s="68"/>
      <c r="C8" s="68"/>
      <c r="D8" s="68"/>
      <c r="E8" s="68"/>
      <c r="F8" s="68"/>
      <c r="G8" s="68"/>
      <c r="H8" s="68"/>
      <c r="I8" s="68"/>
    </row>
    <row r="9" spans="2:9" x14ac:dyDescent="0.25">
      <c r="B9" s="68"/>
      <c r="C9" s="68"/>
      <c r="D9" s="68"/>
      <c r="E9" s="68"/>
      <c r="F9" s="68"/>
      <c r="G9" s="68"/>
      <c r="H9" s="68"/>
      <c r="I9" s="68"/>
    </row>
    <row r="10" spans="2:9" x14ac:dyDescent="0.25">
      <c r="B10" s="68"/>
      <c r="C10" s="68"/>
      <c r="D10" s="68"/>
      <c r="E10" s="68"/>
      <c r="F10" s="68"/>
      <c r="G10" s="68"/>
      <c r="H10" s="68"/>
      <c r="I10" s="68"/>
    </row>
    <row r="12" spans="2:9" ht="51" customHeight="1" x14ac:dyDescent="0.25">
      <c r="B12" s="106" t="s">
        <v>42</v>
      </c>
      <c r="C12" s="106"/>
      <c r="D12" s="106"/>
      <c r="E12" s="106"/>
      <c r="F12" s="106"/>
      <c r="G12" s="106"/>
      <c r="H12" s="106"/>
      <c r="I12" s="106"/>
    </row>
  </sheetData>
  <mergeCells count="9">
    <mergeCell ref="B12:I12"/>
    <mergeCell ref="B2:I2"/>
    <mergeCell ref="B3:I3"/>
    <mergeCell ref="B5:B6"/>
    <mergeCell ref="C5:C6"/>
    <mergeCell ref="D5:D6"/>
    <mergeCell ref="E5:E6"/>
    <mergeCell ref="F5:F6"/>
    <mergeCell ref="G5:H5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9.140625" style="72"/>
    <col min="2" max="2" width="35" style="69" customWidth="1"/>
    <col min="3" max="3" width="12.85546875" style="69" customWidth="1"/>
    <col min="4" max="5" width="12.85546875" style="70" customWidth="1"/>
    <col min="6" max="6" width="17.28515625" style="71" customWidth="1"/>
    <col min="7" max="7" width="17.140625" style="71" customWidth="1"/>
    <col min="8" max="10" width="15" style="71" customWidth="1"/>
    <col min="11" max="11" width="16.140625" style="71" customWidth="1"/>
    <col min="12" max="16384" width="9.140625" style="71"/>
  </cols>
  <sheetData>
    <row r="1" spans="1:11" ht="73.5" customHeight="1" x14ac:dyDescent="0.25">
      <c r="H1" s="115" t="s">
        <v>59</v>
      </c>
      <c r="I1" s="116"/>
      <c r="J1" s="116"/>
      <c r="K1" s="116"/>
    </row>
    <row r="2" spans="1:11" ht="70.150000000000006" customHeight="1" x14ac:dyDescent="0.25">
      <c r="A2" s="117" t="s">
        <v>292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x14ac:dyDescent="0.25">
      <c r="K3" s="73"/>
    </row>
    <row r="4" spans="1:11" s="74" customFormat="1" ht="33" customHeight="1" x14ac:dyDescent="0.25">
      <c r="A4" s="112" t="s">
        <v>3</v>
      </c>
      <c r="B4" s="112" t="s">
        <v>60</v>
      </c>
      <c r="C4" s="112" t="s">
        <v>61</v>
      </c>
      <c r="D4" s="112" t="s">
        <v>62</v>
      </c>
      <c r="E4" s="112" t="s">
        <v>63</v>
      </c>
      <c r="F4" s="118" t="s">
        <v>64</v>
      </c>
      <c r="G4" s="119"/>
      <c r="H4" s="112" t="s">
        <v>65</v>
      </c>
      <c r="I4" s="112" t="s">
        <v>66</v>
      </c>
      <c r="J4" s="112" t="s">
        <v>67</v>
      </c>
      <c r="K4" s="112" t="s">
        <v>68</v>
      </c>
    </row>
    <row r="5" spans="1:11" s="74" customFormat="1" ht="105.75" customHeight="1" x14ac:dyDescent="0.25">
      <c r="A5" s="113"/>
      <c r="B5" s="113"/>
      <c r="C5" s="113"/>
      <c r="D5" s="113"/>
      <c r="E5" s="113"/>
      <c r="F5" s="75" t="s">
        <v>69</v>
      </c>
      <c r="G5" s="75" t="s">
        <v>70</v>
      </c>
      <c r="H5" s="113"/>
      <c r="I5" s="113"/>
      <c r="J5" s="113"/>
      <c r="K5" s="113"/>
    </row>
    <row r="6" spans="1:11" ht="19.5" customHeight="1" x14ac:dyDescent="0.25">
      <c r="A6" s="76" t="s">
        <v>71</v>
      </c>
      <c r="B6" s="77" t="s">
        <v>72</v>
      </c>
      <c r="C6" s="78" t="s">
        <v>57</v>
      </c>
      <c r="D6" s="78" t="s">
        <v>57</v>
      </c>
      <c r="E6" s="78" t="s">
        <v>57</v>
      </c>
      <c r="F6" s="75" t="s">
        <v>57</v>
      </c>
      <c r="G6" s="75" t="s">
        <v>57</v>
      </c>
      <c r="H6" s="78" t="s">
        <v>57</v>
      </c>
      <c r="I6" s="78" t="s">
        <v>57</v>
      </c>
      <c r="J6" s="78" t="s">
        <v>57</v>
      </c>
      <c r="K6" s="78" t="s">
        <v>57</v>
      </c>
    </row>
    <row r="7" spans="1:11" ht="19.5" customHeight="1" x14ac:dyDescent="0.25">
      <c r="A7" s="76" t="s">
        <v>73</v>
      </c>
      <c r="B7" s="77" t="s">
        <v>74</v>
      </c>
      <c r="C7" s="78" t="s">
        <v>57</v>
      </c>
      <c r="D7" s="78" t="s">
        <v>57</v>
      </c>
      <c r="E7" s="78" t="s">
        <v>57</v>
      </c>
      <c r="F7" s="75" t="s">
        <v>57</v>
      </c>
      <c r="G7" s="75" t="s">
        <v>57</v>
      </c>
      <c r="H7" s="78" t="s">
        <v>57</v>
      </c>
      <c r="I7" s="78" t="s">
        <v>57</v>
      </c>
      <c r="J7" s="78" t="s">
        <v>57</v>
      </c>
      <c r="K7" s="78" t="s">
        <v>57</v>
      </c>
    </row>
    <row r="8" spans="1:11" ht="19.5" customHeight="1" x14ac:dyDescent="0.25">
      <c r="A8" s="76" t="s">
        <v>75</v>
      </c>
      <c r="B8" s="77" t="s">
        <v>76</v>
      </c>
      <c r="C8" s="78" t="s">
        <v>57</v>
      </c>
      <c r="D8" s="78" t="s">
        <v>57</v>
      </c>
      <c r="E8" s="78" t="s">
        <v>57</v>
      </c>
      <c r="F8" s="75" t="s">
        <v>57</v>
      </c>
      <c r="G8" s="75" t="s">
        <v>57</v>
      </c>
      <c r="H8" s="78" t="s">
        <v>57</v>
      </c>
      <c r="I8" s="78" t="s">
        <v>57</v>
      </c>
      <c r="J8" s="78" t="s">
        <v>57</v>
      </c>
      <c r="K8" s="78" t="s">
        <v>57</v>
      </c>
    </row>
    <row r="9" spans="1:11" ht="30" customHeight="1" x14ac:dyDescent="0.25">
      <c r="A9" s="76" t="s">
        <v>77</v>
      </c>
      <c r="B9" s="77" t="s">
        <v>78</v>
      </c>
      <c r="C9" s="78" t="s">
        <v>57</v>
      </c>
      <c r="D9" s="78" t="s">
        <v>57</v>
      </c>
      <c r="E9" s="78" t="s">
        <v>57</v>
      </c>
      <c r="F9" s="75" t="s">
        <v>57</v>
      </c>
      <c r="G9" s="75" t="s">
        <v>57</v>
      </c>
      <c r="H9" s="78" t="s">
        <v>57</v>
      </c>
      <c r="I9" s="78" t="s">
        <v>57</v>
      </c>
      <c r="J9" s="78" t="s">
        <v>57</v>
      </c>
      <c r="K9" s="78" t="s">
        <v>57</v>
      </c>
    </row>
    <row r="10" spans="1:11" ht="19.5" customHeight="1" x14ac:dyDescent="0.25">
      <c r="A10" s="76" t="s">
        <v>79</v>
      </c>
      <c r="B10" s="77" t="s">
        <v>80</v>
      </c>
      <c r="C10" s="78" t="s">
        <v>57</v>
      </c>
      <c r="D10" s="78" t="s">
        <v>57</v>
      </c>
      <c r="E10" s="78" t="s">
        <v>57</v>
      </c>
      <c r="F10" s="75" t="s">
        <v>57</v>
      </c>
      <c r="G10" s="75" t="s">
        <v>57</v>
      </c>
      <c r="H10" s="78" t="s">
        <v>57</v>
      </c>
      <c r="I10" s="78" t="s">
        <v>57</v>
      </c>
      <c r="J10" s="78" t="s">
        <v>57</v>
      </c>
      <c r="K10" s="78" t="s">
        <v>57</v>
      </c>
    </row>
    <row r="11" spans="1:11" ht="19.5" customHeight="1" x14ac:dyDescent="0.25">
      <c r="A11" s="76" t="s">
        <v>81</v>
      </c>
      <c r="B11" s="77" t="s">
        <v>82</v>
      </c>
      <c r="C11" s="78" t="s">
        <v>57</v>
      </c>
      <c r="D11" s="78" t="s">
        <v>57</v>
      </c>
      <c r="E11" s="78" t="s">
        <v>57</v>
      </c>
      <c r="F11" s="75" t="s">
        <v>57</v>
      </c>
      <c r="G11" s="75" t="s">
        <v>57</v>
      </c>
      <c r="H11" s="78" t="s">
        <v>57</v>
      </c>
      <c r="I11" s="78" t="s">
        <v>57</v>
      </c>
      <c r="J11" s="78" t="s">
        <v>57</v>
      </c>
      <c r="K11" s="78" t="s">
        <v>57</v>
      </c>
    </row>
    <row r="13" spans="1:11" ht="36" customHeight="1" x14ac:dyDescent="0.25">
      <c r="A13" s="114" t="s">
        <v>83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</row>
  </sheetData>
  <mergeCells count="13">
    <mergeCell ref="J4:J5"/>
    <mergeCell ref="K4:K5"/>
    <mergeCell ref="A13:K13"/>
    <mergeCell ref="H1:K1"/>
    <mergeCell ref="A2:K2"/>
    <mergeCell ref="A4:A5"/>
    <mergeCell ref="B4:B5"/>
    <mergeCell ref="C4:C5"/>
    <mergeCell ref="D4:D5"/>
    <mergeCell ref="E4:E5"/>
    <mergeCell ref="F4:G4"/>
    <mergeCell ref="H4:H5"/>
    <mergeCell ref="I4:I5"/>
  </mergeCells>
  <pageMargins left="0.32" right="0.17" top="0.45" bottom="0.2800000000000000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view="pageBreakPreview" zoomScaleNormal="100" zoomScaleSheetLayoutView="100" workbookViewId="0">
      <selection activeCell="B3" sqref="B3:L3"/>
    </sheetView>
  </sheetViews>
  <sheetFormatPr defaultRowHeight="16.5" x14ac:dyDescent="0.25"/>
  <cols>
    <col min="1" max="1" width="3.7109375" style="60" customWidth="1"/>
    <col min="2" max="2" width="5.28515625" style="60" customWidth="1"/>
    <col min="3" max="3" width="24.28515625" style="60" customWidth="1"/>
    <col min="4" max="4" width="15.85546875" style="60" customWidth="1"/>
    <col min="5" max="5" width="16.85546875" style="60" customWidth="1"/>
    <col min="6" max="6" width="20" style="60" customWidth="1"/>
    <col min="7" max="7" width="19.42578125" style="60" customWidth="1"/>
    <col min="8" max="8" width="10.7109375" style="60" customWidth="1"/>
    <col min="9" max="9" width="15.7109375" style="60" customWidth="1"/>
    <col min="10" max="10" width="10.42578125" style="60" customWidth="1"/>
    <col min="11" max="11" width="11.7109375" style="60" customWidth="1"/>
    <col min="12" max="12" width="14.140625" style="60" customWidth="1"/>
    <col min="13" max="13" width="3.42578125" style="60" customWidth="1"/>
    <col min="14" max="16" width="16.7109375" style="60" customWidth="1"/>
    <col min="17" max="16384" width="9.140625" style="60"/>
  </cols>
  <sheetData>
    <row r="1" spans="2:12" x14ac:dyDescent="0.25">
      <c r="L1" s="61" t="s">
        <v>84</v>
      </c>
    </row>
    <row r="2" spans="2:12" ht="40.5" customHeight="1" x14ac:dyDescent="0.25">
      <c r="B2" s="107" t="s">
        <v>293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2:12" x14ac:dyDescent="0.25">
      <c r="B3" s="108" t="s">
        <v>26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2:12" x14ac:dyDescent="0.25">
      <c r="B4" s="123" t="s">
        <v>85</v>
      </c>
      <c r="C4" s="123"/>
      <c r="D4" s="123"/>
    </row>
    <row r="5" spans="2:12" s="63" customFormat="1" ht="50.25" customHeight="1" x14ac:dyDescent="0.25">
      <c r="B5" s="109" t="s">
        <v>3</v>
      </c>
      <c r="C5" s="109" t="s">
        <v>86</v>
      </c>
      <c r="D5" s="109" t="s">
        <v>87</v>
      </c>
      <c r="E5" s="110" t="s">
        <v>88</v>
      </c>
      <c r="F5" s="109" t="s">
        <v>89</v>
      </c>
      <c r="G5" s="124" t="s">
        <v>90</v>
      </c>
      <c r="H5" s="111" t="s">
        <v>91</v>
      </c>
      <c r="I5" s="111"/>
      <c r="J5" s="109" t="s">
        <v>92</v>
      </c>
      <c r="K5" s="109"/>
      <c r="L5" s="109"/>
    </row>
    <row r="6" spans="2:12" s="63" customFormat="1" ht="41.25" customHeight="1" x14ac:dyDescent="0.25">
      <c r="B6" s="109"/>
      <c r="C6" s="109"/>
      <c r="D6" s="109"/>
      <c r="E6" s="110"/>
      <c r="F6" s="109"/>
      <c r="G6" s="125"/>
      <c r="H6" s="64" t="s">
        <v>93</v>
      </c>
      <c r="I6" s="64" t="s">
        <v>94</v>
      </c>
      <c r="J6" s="64" t="s">
        <v>95</v>
      </c>
      <c r="K6" s="64" t="s">
        <v>96</v>
      </c>
      <c r="L6" s="79" t="s">
        <v>97</v>
      </c>
    </row>
    <row r="7" spans="2:12" ht="17.25" customHeight="1" x14ac:dyDescent="0.25">
      <c r="B7" s="66" t="s">
        <v>57</v>
      </c>
      <c r="C7" s="67" t="s">
        <v>98</v>
      </c>
      <c r="D7" s="66" t="s">
        <v>57</v>
      </c>
      <c r="E7" s="66" t="s">
        <v>57</v>
      </c>
      <c r="F7" s="66" t="s">
        <v>57</v>
      </c>
      <c r="G7" s="66" t="s">
        <v>57</v>
      </c>
      <c r="H7" s="66" t="s">
        <v>57</v>
      </c>
      <c r="I7" s="66" t="s">
        <v>57</v>
      </c>
      <c r="J7" s="66" t="s">
        <v>57</v>
      </c>
      <c r="K7" s="66" t="s">
        <v>57</v>
      </c>
      <c r="L7" s="66" t="s">
        <v>57</v>
      </c>
    </row>
    <row r="8" spans="2:12" x14ac:dyDescent="0.25"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10" spans="2:12" x14ac:dyDescent="0.25">
      <c r="B10" s="123" t="s">
        <v>99</v>
      </c>
      <c r="C10" s="123"/>
      <c r="D10" s="123"/>
    </row>
    <row r="11" spans="2:12" ht="43.5" customHeight="1" x14ac:dyDescent="0.25">
      <c r="B11" s="109" t="s">
        <v>3</v>
      </c>
      <c r="C11" s="109" t="s">
        <v>100</v>
      </c>
      <c r="D11" s="109" t="s">
        <v>87</v>
      </c>
      <c r="E11" s="110" t="s">
        <v>88</v>
      </c>
      <c r="F11" s="109" t="s">
        <v>89</v>
      </c>
      <c r="G11" s="124" t="s">
        <v>101</v>
      </c>
      <c r="H11" s="126" t="s">
        <v>102</v>
      </c>
      <c r="I11" s="127"/>
      <c r="J11" s="127"/>
      <c r="K11" s="127"/>
      <c r="L11" s="128"/>
    </row>
    <row r="12" spans="2:12" ht="43.5" customHeight="1" x14ac:dyDescent="0.25">
      <c r="B12" s="109"/>
      <c r="C12" s="109"/>
      <c r="D12" s="109"/>
      <c r="E12" s="110"/>
      <c r="F12" s="109"/>
      <c r="G12" s="125"/>
      <c r="H12" s="129"/>
      <c r="I12" s="130"/>
      <c r="J12" s="130"/>
      <c r="K12" s="130"/>
      <c r="L12" s="131"/>
    </row>
    <row r="13" spans="2:12" ht="33" x14ac:dyDescent="0.25">
      <c r="B13" s="66" t="s">
        <v>57</v>
      </c>
      <c r="C13" s="67" t="s">
        <v>103</v>
      </c>
      <c r="D13" s="66" t="s">
        <v>57</v>
      </c>
      <c r="E13" s="66" t="s">
        <v>57</v>
      </c>
      <c r="F13" s="66" t="s">
        <v>57</v>
      </c>
      <c r="G13" s="66" t="s">
        <v>57</v>
      </c>
      <c r="H13" s="120" t="s">
        <v>57</v>
      </c>
      <c r="I13" s="121"/>
      <c r="J13" s="121"/>
      <c r="K13" s="121"/>
      <c r="L13" s="122"/>
    </row>
    <row r="14" spans="2:12" x14ac:dyDescent="0.25">
      <c r="B14" s="68"/>
      <c r="C14" s="68"/>
      <c r="D14" s="68"/>
      <c r="E14" s="68"/>
      <c r="F14" s="68"/>
      <c r="G14" s="68"/>
      <c r="H14" s="120"/>
      <c r="I14" s="121"/>
      <c r="J14" s="121"/>
      <c r="K14" s="121"/>
      <c r="L14" s="122"/>
    </row>
    <row r="16" spans="2:12" x14ac:dyDescent="0.25">
      <c r="B16" s="123" t="s">
        <v>104</v>
      </c>
      <c r="C16" s="123"/>
      <c r="D16" s="123"/>
    </row>
    <row r="17" spans="2:12" ht="16.5" customHeight="1" x14ac:dyDescent="0.25">
      <c r="B17" s="109" t="s">
        <v>3</v>
      </c>
      <c r="C17" s="109" t="s">
        <v>105</v>
      </c>
      <c r="D17" s="109" t="s">
        <v>87</v>
      </c>
      <c r="E17" s="110" t="s">
        <v>106</v>
      </c>
      <c r="F17" s="109" t="s">
        <v>107</v>
      </c>
      <c r="G17" s="124" t="s">
        <v>108</v>
      </c>
      <c r="H17" s="126" t="s">
        <v>109</v>
      </c>
      <c r="I17" s="127"/>
      <c r="J17" s="127"/>
      <c r="K17" s="127"/>
      <c r="L17" s="128"/>
    </row>
    <row r="18" spans="2:12" ht="45.75" customHeight="1" x14ac:dyDescent="0.25">
      <c r="B18" s="109"/>
      <c r="C18" s="109"/>
      <c r="D18" s="109"/>
      <c r="E18" s="110"/>
      <c r="F18" s="109"/>
      <c r="G18" s="125"/>
      <c r="H18" s="129"/>
      <c r="I18" s="130"/>
      <c r="J18" s="130"/>
      <c r="K18" s="130"/>
      <c r="L18" s="131"/>
    </row>
    <row r="19" spans="2:12" ht="33" x14ac:dyDescent="0.25">
      <c r="B19" s="80">
        <v>1</v>
      </c>
      <c r="C19" s="67" t="s">
        <v>110</v>
      </c>
      <c r="D19" s="66" t="s">
        <v>57</v>
      </c>
      <c r="E19" s="66" t="s">
        <v>57</v>
      </c>
      <c r="F19" s="66" t="s">
        <v>57</v>
      </c>
      <c r="G19" s="66" t="s">
        <v>57</v>
      </c>
      <c r="H19" s="120" t="s">
        <v>57</v>
      </c>
      <c r="I19" s="121"/>
      <c r="J19" s="121"/>
      <c r="K19" s="121"/>
      <c r="L19" s="122"/>
    </row>
    <row r="20" spans="2:12" hidden="1" x14ac:dyDescent="0.25">
      <c r="B20" s="68"/>
      <c r="C20" s="68"/>
      <c r="D20" s="68"/>
      <c r="E20" s="68"/>
      <c r="F20" s="68"/>
      <c r="G20" s="68"/>
      <c r="H20" s="120"/>
      <c r="I20" s="121"/>
      <c r="J20" s="121"/>
      <c r="K20" s="121"/>
      <c r="L20" s="122"/>
    </row>
  </sheetData>
  <mergeCells count="31">
    <mergeCell ref="H19:L19"/>
    <mergeCell ref="H20:L20"/>
    <mergeCell ref="H13:L13"/>
    <mergeCell ref="H14:L14"/>
    <mergeCell ref="B16:D16"/>
    <mergeCell ref="B17:B18"/>
    <mergeCell ref="C17:C18"/>
    <mergeCell ref="D17:D18"/>
    <mergeCell ref="E17:E18"/>
    <mergeCell ref="F17:F18"/>
    <mergeCell ref="G17:G18"/>
    <mergeCell ref="H17:L18"/>
    <mergeCell ref="J5:L5"/>
    <mergeCell ref="B10:D10"/>
    <mergeCell ref="B11:B12"/>
    <mergeCell ref="C11:C12"/>
    <mergeCell ref="D11:D12"/>
    <mergeCell ref="E11:E12"/>
    <mergeCell ref="F11:F12"/>
    <mergeCell ref="G11:G12"/>
    <mergeCell ref="H11:L12"/>
    <mergeCell ref="B2:L2"/>
    <mergeCell ref="B3:L3"/>
    <mergeCell ref="B4:D4"/>
    <mergeCell ref="B5:B6"/>
    <mergeCell ref="C5:C6"/>
    <mergeCell ref="D5:D6"/>
    <mergeCell ref="E5:E6"/>
    <mergeCell ref="F5:F6"/>
    <mergeCell ref="G5:G6"/>
    <mergeCell ref="H5:I5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3 илова</vt:lpstr>
      <vt:lpstr>4 илова</vt:lpstr>
      <vt:lpstr>5 илова</vt:lpstr>
      <vt:lpstr>6 илова</vt:lpstr>
      <vt:lpstr>8-илова</vt:lpstr>
      <vt:lpstr>14 илова</vt:lpstr>
      <vt:lpstr>'4 илова'!Заголовки_для_печати</vt:lpstr>
      <vt:lpstr>'5 илова'!Заголовки_для_печати</vt:lpstr>
      <vt:lpstr>'14 илова'!Область_печати</vt:lpstr>
      <vt:lpstr>'3 илова'!Область_печати</vt:lpstr>
      <vt:lpstr>'4 илова'!Область_печати</vt:lpstr>
      <vt:lpstr>'5 илова'!Область_печати</vt:lpstr>
      <vt:lpstr>'6 илова'!Область_печати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Suyunov Fozil</dc:creator>
  <cp:lastModifiedBy>Suyunov Fozil</cp:lastModifiedBy>
  <dcterms:created xsi:type="dcterms:W3CDTF">2022-12-30T13:52:16Z</dcterms:created>
  <dcterms:modified xsi:type="dcterms:W3CDTF">2024-01-18T11:57:31Z</dcterms:modified>
</cp:coreProperties>
</file>