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30" tabRatio="683"/>
  </bookViews>
  <sheets>
    <sheet name="УМУМИЙ товар (хизмат)лар кесими" sheetId="5" r:id="rId1"/>
    <sheet name="БЮДЖЕТ" sheetId="3" state="hidden" r:id="rId2"/>
    <sheet name="БЮДЖЕТ ТАШҚАРИ" sheetId="4" state="hidden" r:id="rId3"/>
  </sheets>
  <definedNames>
    <definedName name="_xlnm._FilterDatabase" localSheetId="1" hidden="1">БЮДЖЕТ!$A$5:$H$13</definedName>
    <definedName name="_xlnm._FilterDatabase" localSheetId="2" hidden="1">'БЮДЖЕТ ТАШҚАРИ'!$A$5:$H$12</definedName>
    <definedName name="_xlnm._FilterDatabase" localSheetId="0" hidden="1">'УМУМИЙ товар (хизмат)лар кесими'!$A$5:$I$33</definedName>
    <definedName name="_xlnm.Print_Titles" localSheetId="0">'УМУМИЙ товар (хизмат)лар кесими'!$4:$5</definedName>
    <definedName name="_xlnm.Print_Area" localSheetId="0">'УМУМИЙ товар (хизмат)лар кесими'!$A$1:$I$34</definedName>
  </definedNames>
  <calcPr calcId="162913" fullCalcOnLoad="1"/>
</workbook>
</file>

<file path=xl/calcChain.xml><?xml version="1.0" encoding="utf-8"?>
<calcChain xmlns="http://schemas.openxmlformats.org/spreadsheetml/2006/main">
  <c r="I23" i="5" l="1"/>
  <c r="I31" i="5"/>
  <c r="M6" i="3"/>
  <c r="E6" i="3"/>
  <c r="E13" i="3" s="1"/>
  <c r="E15" i="3" s="1"/>
  <c r="I6" i="3"/>
  <c r="I7" i="4"/>
  <c r="I12" i="4" s="1"/>
  <c r="M7" i="4"/>
  <c r="M12" i="4" s="1"/>
  <c r="M14" i="4" s="1"/>
  <c r="I30" i="5"/>
  <c r="I29" i="5"/>
  <c r="I32" i="5"/>
  <c r="I28" i="5"/>
  <c r="H33" i="5"/>
  <c r="G33" i="5"/>
  <c r="I27" i="5"/>
  <c r="I26" i="5"/>
  <c r="I25" i="5"/>
  <c r="I24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33" i="5" s="1"/>
  <c r="I7" i="5"/>
  <c r="I6" i="5"/>
  <c r="P13" i="3"/>
  <c r="P15" i="3"/>
  <c r="O13" i="3"/>
  <c r="O15" i="3"/>
  <c r="N13" i="3"/>
  <c r="N15" i="3"/>
  <c r="M11" i="3"/>
  <c r="M10" i="3"/>
  <c r="M9" i="3"/>
  <c r="M8" i="3"/>
  <c r="M7" i="3"/>
  <c r="M5" i="3"/>
  <c r="M13" i="3" s="1"/>
  <c r="M15" i="3" s="1"/>
  <c r="P12" i="4"/>
  <c r="P14" i="4" s="1"/>
  <c r="O12" i="4"/>
  <c r="O14" i="4"/>
  <c r="N12" i="4"/>
  <c r="N14" i="4"/>
  <c r="M11" i="4"/>
  <c r="M10" i="4"/>
  <c r="M9" i="4"/>
  <c r="M8" i="4"/>
  <c r="M6" i="4"/>
  <c r="M5" i="4"/>
  <c r="L12" i="4"/>
  <c r="L14" i="4"/>
  <c r="K12" i="4"/>
  <c r="K14" i="4" s="1"/>
  <c r="J12" i="4"/>
  <c r="J14" i="4"/>
  <c r="I11" i="4"/>
  <c r="I10" i="4"/>
  <c r="I9" i="4"/>
  <c r="I8" i="4"/>
  <c r="I6" i="4"/>
  <c r="I5" i="4"/>
  <c r="L13" i="3"/>
  <c r="L15" i="3" s="1"/>
  <c r="K13" i="3"/>
  <c r="K15" i="3" s="1"/>
  <c r="J13" i="3"/>
  <c r="J15" i="3"/>
  <c r="I11" i="3"/>
  <c r="I10" i="3"/>
  <c r="I9" i="3"/>
  <c r="I8" i="3"/>
  <c r="I7" i="3"/>
  <c r="I5" i="3"/>
  <c r="I13" i="3" s="1"/>
  <c r="I15" i="3" s="1"/>
  <c r="H12" i="4"/>
  <c r="H14" i="4"/>
  <c r="G12" i="4"/>
  <c r="G14" i="4" s="1"/>
  <c r="F12" i="4"/>
  <c r="F14" i="4"/>
  <c r="E10" i="4"/>
  <c r="E6" i="4"/>
  <c r="E9" i="4"/>
  <c r="E8" i="4"/>
  <c r="E12" i="4" s="1"/>
  <c r="E14" i="4" s="1"/>
  <c r="E11" i="3"/>
  <c r="E8" i="3"/>
  <c r="E9" i="3"/>
  <c r="E10" i="3"/>
  <c r="E5" i="4"/>
  <c r="E7" i="3"/>
  <c r="E5" i="3"/>
  <c r="H13" i="3"/>
  <c r="H15" i="3"/>
  <c r="G13" i="3"/>
  <c r="G15" i="3"/>
  <c r="F13" i="3"/>
  <c r="F15" i="3" s="1"/>
  <c r="I14" i="4" l="1"/>
  <c r="K18" i="3"/>
</calcChain>
</file>

<file path=xl/sharedStrings.xml><?xml version="1.0" encoding="utf-8"?>
<sst xmlns="http://schemas.openxmlformats.org/spreadsheetml/2006/main" count="193" uniqueCount="102">
  <si>
    <t>Моддалар номи</t>
  </si>
  <si>
    <t>тоифа</t>
  </si>
  <si>
    <t xml:space="preserve">модда ва кичик модда </t>
  </si>
  <si>
    <t>элемент</t>
  </si>
  <si>
    <t>000</t>
  </si>
  <si>
    <t>Товар-моддий захиралар (қоғоздан ташқари)</t>
  </si>
  <si>
    <t>Ёнилғи ва ЁММ</t>
  </si>
  <si>
    <t>Товар ва хизматлар сотиб олиш бўйича бошқа харажатлар</t>
  </si>
  <si>
    <t>МАЪЛУМОТЛАР</t>
  </si>
  <si>
    <t>200</t>
  </si>
  <si>
    <t>Республика ичида сафар харажатлари</t>
  </si>
  <si>
    <t>Телефон, телеграф ва почта хизматлари харажатлари</t>
  </si>
  <si>
    <t>Ахборот ва коммуникация хизматлари харажатлари</t>
  </si>
  <si>
    <t>Жами IV гурух харажатлари</t>
  </si>
  <si>
    <t xml:space="preserve">Жами </t>
  </si>
  <si>
    <t>52</t>
  </si>
  <si>
    <t>110</t>
  </si>
  <si>
    <t>34</t>
  </si>
  <si>
    <t>Транспорт воситаларга жорий харажатлар</t>
  </si>
  <si>
    <t>100</t>
  </si>
  <si>
    <t>Ўқитиш харажатлари</t>
  </si>
  <si>
    <t>91</t>
  </si>
  <si>
    <t>48</t>
  </si>
  <si>
    <t>21</t>
  </si>
  <si>
    <t>II чорак</t>
  </si>
  <si>
    <t>Апрель</t>
  </si>
  <si>
    <t>Май</t>
  </si>
  <si>
    <t>Июнь</t>
  </si>
  <si>
    <t>42</t>
  </si>
  <si>
    <t>Депозитлар</t>
  </si>
  <si>
    <t>49</t>
  </si>
  <si>
    <t>11</t>
  </si>
  <si>
    <t>190</t>
  </si>
  <si>
    <t>Бошқа харажатлар (Тизимдаги архив муассасаларини моддий техника базасини яхшилаш, компьютер техникалари билан таъминлаш)</t>
  </si>
  <si>
    <t>III чорак</t>
  </si>
  <si>
    <t>Июль</t>
  </si>
  <si>
    <t>Август</t>
  </si>
  <si>
    <t>Сентябрь</t>
  </si>
  <si>
    <t>IV чорак</t>
  </si>
  <si>
    <t>Октябрь</t>
  </si>
  <si>
    <t>Ноябрь</t>
  </si>
  <si>
    <t>Декабрь</t>
  </si>
  <si>
    <t>Ўзбекистон Республикаси "Ўзархив" агентлиги томонидан 2022 йил 2-ярим йиллиги учун бюджет ва бюджетдан ташқари жамғармалари ҳисобига харид қилиниши режалаштирилган товарлар (ишлар, хизматлар) тўғрисидаги</t>
  </si>
  <si>
    <t>Маълумотлар</t>
  </si>
  <si>
    <t>Т/р</t>
  </si>
  <si>
    <t>Харид қилиниши режалаштирилган товарлар ва хизматлар номи</t>
  </si>
  <si>
    <t>Молиялаштириш манбаси*</t>
  </si>
  <si>
    <t>Харид жараёнини амалга ошириш тури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</si>
  <si>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</si>
  <si>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</si>
  <si>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Ежемесячная абонентская плата за услугу виртуальный хостинг, по тарифному плану Corporate (4ГБ)</t>
  </si>
  <si>
    <t>Ўзбекистон Республикасининг Давлат бюджети</t>
  </si>
  <si>
    <t>ПП № 3953 от 27.09.2018г пункт 4</t>
  </si>
  <si>
    <t>ой</t>
  </si>
  <si>
    <t>Махсус алока хизмати</t>
  </si>
  <si>
    <t xml:space="preserve">ПП № 3953 от 27.09.2018г пункт 4  </t>
  </si>
  <si>
    <t>Тўғридан тўғри симни SGM орқали ўрнатиш, Тўғридан тўғри симни SGM ижарага олиш</t>
  </si>
  <si>
    <t>ЗРУ-684 от 22.04.2021г.</t>
  </si>
  <si>
    <t>Абонентская плата за доступ к сети VPN КСПД: "МСПД" со скоростью 2 Мбит/сек (по Республике)</t>
  </si>
  <si>
    <t>шт</t>
  </si>
  <si>
    <t>"ijro.gov.uz" ижро интизомининг идоралараро электрон тизимидан фойдаланиш хизмати</t>
  </si>
  <si>
    <t>ЗРУ-684 от 22.04.2021г.            ПП № 3953 от 27.09.2018г. пункт 4</t>
  </si>
  <si>
    <t>Бензин</t>
  </si>
  <si>
    <t>ЗРУ-684 от 22.04.2021г.                ПП № 3953 от 27.09.2018г.пункт 22</t>
  </si>
  <si>
    <t>литр</t>
  </si>
  <si>
    <t>Услуга по ремонту и техниечскому обслуживанию автомашин</t>
  </si>
  <si>
    <t>xarid.uzex.uz</t>
  </si>
  <si>
    <t>услуга</t>
  </si>
  <si>
    <t>Покупка тонер</t>
  </si>
  <si>
    <t>штука</t>
  </si>
  <si>
    <t>Услуга по ремонту и техниечскому обслуживанию оргтехники</t>
  </si>
  <si>
    <t>Услуга по повышению квалификации работников</t>
  </si>
  <si>
    <t xml:space="preserve">ЗРУ-684 от 22.04.2021г. </t>
  </si>
  <si>
    <t>человек</t>
  </si>
  <si>
    <t>Ежемесячная абонентская плата за использование Единой межведомственной электронной системы исполнительской дисциплины "Ijro.gov.uz"</t>
  </si>
  <si>
    <t>ЗРУ-684 от 22.04.2021 г.</t>
  </si>
  <si>
    <t>Антивирус</t>
  </si>
  <si>
    <t>Переплет документов и обработка документов</t>
  </si>
  <si>
    <t>Право пользования копией ИПС "Norma" - "Законодательство РУз.</t>
  </si>
  <si>
    <t>йил</t>
  </si>
  <si>
    <t>Бланкопечатание</t>
  </si>
  <si>
    <t>Подписка</t>
  </si>
  <si>
    <t>Модернизация сайта,  Техническая поддержка в течении года.</t>
  </si>
  <si>
    <t>Услуги по Оказание консалтинговых услуг в Агентство «Узархив» Республики Узбекистан по внедрению системы менеджмента противодействия коррупции (СМПК) по международному стандарту ISO 37001 и системы менеджмента качества (СМК) по еждународному стандарту ISO 9001</t>
  </si>
  <si>
    <t>Бюджетдан ташқари жамғарма маблағлари</t>
  </si>
  <si>
    <t>Бумажный пакет (Изготовление с логотипом)</t>
  </si>
  <si>
    <t>Блокнот (Изготовление с логотипом)</t>
  </si>
  <si>
    <t>Ручки (Изготовление с логотипом)</t>
  </si>
  <si>
    <t>ЖАМИ:</t>
  </si>
  <si>
    <t>Ўзбекистон Республикаси Ўзархив агентлиги томонидан 2022 йил II-ярим йиллиги учун режалаштирилган бюджет маблағлари харажатлари (харажатлар моддаси кесимида) тўғрисида</t>
  </si>
  <si>
    <t>Ўзбекистон Республикаси Ўзархив агентлиги томонидан 2022 йил II-ярим йиллиги учун режалаштирилган бюджетдан ташқари маблағлари харажатлари (харажатлар моддаси кесимида) тўғрисида</t>
  </si>
  <si>
    <t>Футболка, кепка (Изготовление с логотипом)</t>
  </si>
  <si>
    <t>Значок (Изготовление с логотипом)</t>
  </si>
  <si>
    <t>Бейджек (Изготовление с логотипом)</t>
  </si>
  <si>
    <t>Товарлар (хизматлар) бир бирлиги нархи (тарифи) сўмда</t>
  </si>
  <si>
    <t>Харид қилиниши режалаштирилган товарлар (хизматлар) жами миқдори (ҳажми) қиймати минг сўмда</t>
  </si>
  <si>
    <t>Интернет харажатлари</t>
  </si>
  <si>
    <t>92</t>
  </si>
  <si>
    <t>Чет эл сафар харажатлари</t>
  </si>
  <si>
    <t>12</t>
  </si>
  <si>
    <t>Абонентская плата за доступ к сети интернет (ONE NET МЧЖ)</t>
  </si>
  <si>
    <t>Шахматы, часы шахматные, кубок Агентство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</si>
</sst>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_ ;[Red]\-#,##0\ "/>
    <numFmt numFmtId="165" formatCode="_-* #,##0\ _₽_-;\-* #,##0\ _₽_-;_-* &quot;-&quot;??\ _₽_-;_-@_-"/>
    <numFmt numFmtId="166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Cambria"/>
      <family val="1"/>
      <charset val="204"/>
    </font>
    <font>
      <sz val="12"/>
      <color indexed="8"/>
      <name val="Cambria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9">
    <xf numFmtId="0" fontId="0" fillId="0" borderId="0" xfId="0"/>
    <xf numFmtId="0" fontId="12" fillId="0" borderId="0" xfId="0" applyFont="1" applyFill="1"/>
    <xf numFmtId="0" fontId="5" fillId="0" borderId="1" xfId="32" applyFont="1" applyFill="1" applyBorder="1" applyAlignment="1">
      <alignment horizontal="justify" vertical="center" wrapText="1"/>
    </xf>
    <xf numFmtId="0" fontId="4" fillId="0" borderId="0" xfId="7" applyFont="1" applyFill="1"/>
    <xf numFmtId="49" fontId="4" fillId="0" borderId="1" xfId="3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/>
    </xf>
    <xf numFmtId="0" fontId="5" fillId="0" borderId="1" xfId="36" applyFont="1" applyFill="1" applyBorder="1" applyAlignment="1">
      <alignment horizontal="justify" vertical="center" wrapText="1"/>
    </xf>
    <xf numFmtId="0" fontId="5" fillId="0" borderId="1" xfId="3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7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7" fillId="0" borderId="1" xfId="3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" xfId="31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8" fillId="0" borderId="1" xfId="32" applyFont="1" applyFill="1" applyBorder="1" applyAlignment="1">
      <alignment horizontal="justify" vertical="center" wrapText="1"/>
    </xf>
    <xf numFmtId="0" fontId="8" fillId="0" borderId="1" xfId="35" applyFont="1" applyFill="1" applyBorder="1" applyAlignment="1">
      <alignment horizontal="justify" vertical="center" wrapText="1"/>
    </xf>
    <xf numFmtId="0" fontId="9" fillId="0" borderId="1" xfId="32" applyFont="1" applyFill="1" applyBorder="1" applyAlignment="1">
      <alignment horizontal="justify" vertical="center" wrapText="1"/>
    </xf>
    <xf numFmtId="0" fontId="13" fillId="0" borderId="0" xfId="8" applyFont="1" applyFill="1"/>
    <xf numFmtId="0" fontId="10" fillId="0" borderId="0" xfId="8" applyFill="1" applyAlignment="1"/>
    <xf numFmtId="0" fontId="13" fillId="0" borderId="0" xfId="8" applyFont="1" applyFill="1" applyAlignment="1">
      <alignment horizontal="center"/>
    </xf>
    <xf numFmtId="0" fontId="10" fillId="0" borderId="0" xfId="8" applyFill="1"/>
    <xf numFmtId="0" fontId="14" fillId="0" borderId="2" xfId="8" applyFont="1" applyFill="1" applyBorder="1" applyAlignment="1">
      <alignment horizontal="center" vertical="center" wrapText="1"/>
    </xf>
    <xf numFmtId="3" fontId="14" fillId="0" borderId="1" xfId="63" applyNumberFormat="1" applyFont="1" applyFill="1" applyBorder="1" applyAlignment="1">
      <alignment horizontal="center" vertical="center" wrapText="1"/>
    </xf>
    <xf numFmtId="165" fontId="14" fillId="0" borderId="1" xfId="64" applyNumberFormat="1" applyFont="1" applyFill="1" applyBorder="1" applyAlignment="1">
      <alignment vertical="center" wrapText="1"/>
    </xf>
    <xf numFmtId="43" fontId="14" fillId="0" borderId="1" xfId="64" applyFont="1" applyFill="1" applyBorder="1" applyAlignment="1">
      <alignment horizontal="center" vertical="center" wrapText="1"/>
    </xf>
    <xf numFmtId="0" fontId="14" fillId="0" borderId="1" xfId="8" applyFont="1" applyFill="1" applyBorder="1" applyAlignment="1">
      <alignment horizontal="center" vertical="center" wrapText="1"/>
    </xf>
    <xf numFmtId="3" fontId="14" fillId="0" borderId="1" xfId="65" applyNumberFormat="1" applyFont="1" applyFill="1" applyBorder="1" applyAlignment="1">
      <alignment horizontal="center" vertical="center" wrapText="1"/>
    </xf>
    <xf numFmtId="165" fontId="14" fillId="0" borderId="1" xfId="64" applyNumberFormat="1" applyFont="1" applyFill="1" applyBorder="1" applyAlignment="1">
      <alignment horizontal="center" vertical="center" wrapText="1"/>
    </xf>
    <xf numFmtId="165" fontId="15" fillId="0" borderId="1" xfId="8" applyNumberFormat="1" applyFont="1" applyFill="1" applyBorder="1" applyAlignment="1">
      <alignment horizontal="center" vertical="center" wrapText="1"/>
    </xf>
    <xf numFmtId="43" fontId="15" fillId="0" borderId="1" xfId="63" applyFont="1" applyFill="1" applyBorder="1" applyAlignment="1">
      <alignment horizontal="center" vertical="center" wrapText="1"/>
    </xf>
    <xf numFmtId="0" fontId="10" fillId="0" borderId="0" xfId="8" applyFont="1" applyFill="1"/>
    <xf numFmtId="0" fontId="10" fillId="0" borderId="0" xfId="8" applyFill="1" applyAlignment="1">
      <alignment horizontal="center"/>
    </xf>
    <xf numFmtId="43" fontId="10" fillId="0" borderId="0" xfId="8" applyNumberFormat="1" applyFill="1"/>
    <xf numFmtId="165" fontId="10" fillId="0" borderId="0" xfId="8" applyNumberFormat="1" applyFill="1"/>
    <xf numFmtId="164" fontId="12" fillId="0" borderId="0" xfId="0" applyNumberFormat="1" applyFont="1" applyFill="1"/>
    <xf numFmtId="0" fontId="15" fillId="0" borderId="1" xfId="8" applyFont="1" applyFill="1" applyBorder="1" applyAlignment="1">
      <alignment horizontal="center" vertical="center" wrapText="1"/>
    </xf>
    <xf numFmtId="0" fontId="15" fillId="0" borderId="2" xfId="8" applyFont="1" applyFill="1" applyBorder="1" applyAlignment="1">
      <alignment horizontal="center" vertical="center" wrapText="1"/>
    </xf>
    <xf numFmtId="0" fontId="15" fillId="0" borderId="3" xfId="8" applyFont="1" applyFill="1" applyBorder="1" applyAlignment="1">
      <alignment horizontal="center" vertical="center" wrapText="1"/>
    </xf>
    <xf numFmtId="43" fontId="16" fillId="0" borderId="4" xfId="64" applyFont="1" applyFill="1" applyBorder="1" applyAlignment="1">
      <alignment horizontal="right" vertical="center" wrapText="1"/>
    </xf>
    <xf numFmtId="43" fontId="16" fillId="0" borderId="5" xfId="64" applyFont="1" applyFill="1" applyBorder="1" applyAlignment="1">
      <alignment horizontal="right" vertical="center" wrapText="1"/>
    </xf>
    <xf numFmtId="43" fontId="16" fillId="0" borderId="6" xfId="64" applyFont="1" applyFill="1" applyBorder="1" applyAlignment="1">
      <alignment horizontal="right" vertical="center" wrapText="1"/>
    </xf>
    <xf numFmtId="0" fontId="15" fillId="0" borderId="0" xfId="8" applyFont="1" applyFill="1" applyAlignment="1">
      <alignment horizontal="center" vertical="center" wrapText="1"/>
    </xf>
    <xf numFmtId="0" fontId="17" fillId="0" borderId="0" xfId="8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</cellXfs>
  <cellStyles count="66">
    <cellStyle name="Обычный" xfId="0" builtinId="0"/>
    <cellStyle name="Обычный 13" xfId="1"/>
    <cellStyle name="Обычный 15" xfId="2"/>
    <cellStyle name="Обычный 16" xfId="3"/>
    <cellStyle name="Обычный 17" xfId="4"/>
    <cellStyle name="Обычный 18" xfId="5"/>
    <cellStyle name="Обычный 19" xfId="6"/>
    <cellStyle name="Обычный 2" xfId="7"/>
    <cellStyle name="Обычный 2 2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8" xfId="16"/>
    <cellStyle name="Обычный 29" xfId="17"/>
    <cellStyle name="Обычный 3" xfId="18"/>
    <cellStyle name="Обычный 3 2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36" xfId="26"/>
    <cellStyle name="Обычный 37" xfId="27"/>
    <cellStyle name="Обычный 38" xfId="28"/>
    <cellStyle name="Обычный 39" xfId="29"/>
    <cellStyle name="Обычный 4 2" xfId="30"/>
    <cellStyle name="Обычный 4 3" xfId="31"/>
    <cellStyle name="Обычный 40" xfId="32"/>
    <cellStyle name="Обычный 41" xfId="33"/>
    <cellStyle name="Обычный 42" xfId="34"/>
    <cellStyle name="Обычный 43" xfId="35"/>
    <cellStyle name="Обычный 44" xfId="36"/>
    <cellStyle name="Обычный 45" xfId="37"/>
    <cellStyle name="Обычный 46" xfId="38"/>
    <cellStyle name="Обычный 47" xfId="39"/>
    <cellStyle name="Обычный 48" xfId="40"/>
    <cellStyle name="Обычный 49" xfId="41"/>
    <cellStyle name="Обычный 50" xfId="42"/>
    <cellStyle name="Обычный 51" xfId="43"/>
    <cellStyle name="Обычный 52" xfId="44"/>
    <cellStyle name="Обычный 53" xfId="45"/>
    <cellStyle name="Обычный 54" xfId="46"/>
    <cellStyle name="Обычный 55" xfId="47"/>
    <cellStyle name="Обычный 56" xfId="48"/>
    <cellStyle name="Обычный 57" xfId="49"/>
    <cellStyle name="Обычный 58" xfId="50"/>
    <cellStyle name="Обычный 59" xfId="51"/>
    <cellStyle name="Обычный 6" xfId="52"/>
    <cellStyle name="Обычный 60" xfId="53"/>
    <cellStyle name="Обычный 61" xfId="54"/>
    <cellStyle name="Обычный 62" xfId="55"/>
    <cellStyle name="Обычный 63" xfId="56"/>
    <cellStyle name="Обычный 64" xfId="57"/>
    <cellStyle name="Обычный 65" xfId="58"/>
    <cellStyle name="Обычный 66" xfId="59"/>
    <cellStyle name="Обычный 67" xfId="60"/>
    <cellStyle name="Обычный 68" xfId="61"/>
    <cellStyle name="Обычный 9" xfId="62"/>
    <cellStyle name="Финансовый 2" xfId="63"/>
    <cellStyle name="Финансовый 2 2" xfId="64"/>
    <cellStyle name="Финансовый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BreakPreview" zoomScaleNormal="100" zoomScaleSheetLayoutView="100" workbookViewId="0">
      <pane ySplit="5" topLeftCell="A25" activePane="bottomLeft" state="frozen"/>
      <selection activeCell="I47" sqref="I47"/>
      <selection pane="bottomLeft" activeCell="H33" sqref="H33"/>
    </sheetView>
  </sheetViews>
  <sheetFormatPr defaultRowHeight="15" x14ac:dyDescent="0.25"/>
  <cols>
    <col min="1" max="1" width="2.28515625" style="23" customWidth="1"/>
    <col min="2" max="2" width="5.42578125" style="33" customWidth="1"/>
    <col min="3" max="3" width="43" style="23" customWidth="1"/>
    <col min="4" max="4" width="19.28515625" style="34" customWidth="1"/>
    <col min="5" max="5" width="18.85546875" style="23" customWidth="1"/>
    <col min="6" max="6" width="17.7109375" style="23" customWidth="1"/>
    <col min="7" max="7" width="15.7109375" style="23" customWidth="1"/>
    <col min="8" max="8" width="18.7109375" style="23" customWidth="1"/>
    <col min="9" max="9" width="23.140625" style="34" customWidth="1"/>
    <col min="10" max="10" width="13.140625" style="23" bestFit="1" customWidth="1"/>
    <col min="11" max="16384" width="9.140625" style="23"/>
  </cols>
  <sheetData>
    <row r="1" spans="1:9" s="21" customFormat="1" ht="34.5" customHeight="1" x14ac:dyDescent="0.25">
      <c r="A1" s="20"/>
      <c r="B1" s="44" t="s">
        <v>42</v>
      </c>
      <c r="C1" s="44"/>
      <c r="D1" s="44"/>
      <c r="E1" s="44"/>
      <c r="F1" s="44"/>
      <c r="G1" s="44"/>
      <c r="H1" s="44"/>
      <c r="I1" s="44"/>
    </row>
    <row r="2" spans="1:9" s="21" customFormat="1" ht="16.5" x14ac:dyDescent="0.25">
      <c r="A2" s="20"/>
      <c r="B2" s="45" t="s">
        <v>43</v>
      </c>
      <c r="C2" s="45"/>
      <c r="D2" s="45"/>
      <c r="E2" s="45"/>
      <c r="F2" s="45"/>
      <c r="G2" s="45"/>
      <c r="H2" s="45"/>
      <c r="I2" s="45"/>
    </row>
    <row r="3" spans="1:9" s="21" customFormat="1" ht="16.5" x14ac:dyDescent="0.25">
      <c r="A3" s="20"/>
      <c r="B3" s="20"/>
      <c r="C3" s="20"/>
      <c r="D3" s="22"/>
      <c r="E3" s="20"/>
      <c r="F3" s="20"/>
      <c r="G3" s="20"/>
      <c r="H3" s="20"/>
      <c r="I3" s="20"/>
    </row>
    <row r="4" spans="1:9" ht="87" customHeight="1" x14ac:dyDescent="0.25">
      <c r="B4" s="38" t="s">
        <v>44</v>
      </c>
      <c r="C4" s="38" t="s">
        <v>45</v>
      </c>
      <c r="D4" s="38" t="s">
        <v>46</v>
      </c>
      <c r="E4" s="38" t="s">
        <v>47</v>
      </c>
      <c r="F4" s="38" t="s">
        <v>48</v>
      </c>
      <c r="G4" s="38" t="s">
        <v>49</v>
      </c>
      <c r="H4" s="38" t="s">
        <v>94</v>
      </c>
      <c r="I4" s="39" t="s">
        <v>95</v>
      </c>
    </row>
    <row r="5" spans="1:9" ht="25.5" customHeight="1" x14ac:dyDescent="0.25">
      <c r="B5" s="38"/>
      <c r="C5" s="38"/>
      <c r="D5" s="38"/>
      <c r="E5" s="38"/>
      <c r="F5" s="38"/>
      <c r="G5" s="38"/>
      <c r="H5" s="38"/>
      <c r="I5" s="40"/>
    </row>
    <row r="6" spans="1:9" ht="45" x14ac:dyDescent="0.25">
      <c r="B6" s="24">
        <v>1</v>
      </c>
      <c r="C6" s="24" t="s">
        <v>50</v>
      </c>
      <c r="D6" s="24" t="s">
        <v>51</v>
      </c>
      <c r="E6" s="24" t="s">
        <v>52</v>
      </c>
      <c r="F6" s="25" t="s">
        <v>53</v>
      </c>
      <c r="G6" s="26">
        <v>9</v>
      </c>
      <c r="H6" s="27">
        <v>60000</v>
      </c>
      <c r="I6" s="27">
        <f>+H6*G6/1000</f>
        <v>540</v>
      </c>
    </row>
    <row r="7" spans="1:9" ht="45" x14ac:dyDescent="0.25">
      <c r="B7" s="24">
        <v>2</v>
      </c>
      <c r="C7" s="28" t="s">
        <v>54</v>
      </c>
      <c r="D7" s="28" t="s">
        <v>51</v>
      </c>
      <c r="E7" s="28" t="s">
        <v>55</v>
      </c>
      <c r="F7" s="27" t="s">
        <v>53</v>
      </c>
      <c r="G7" s="26">
        <v>9</v>
      </c>
      <c r="H7" s="27">
        <v>300000</v>
      </c>
      <c r="I7" s="27">
        <f>+H7*G7/1000</f>
        <v>2700</v>
      </c>
    </row>
    <row r="8" spans="1:9" ht="45" x14ac:dyDescent="0.25">
      <c r="B8" s="24">
        <v>3</v>
      </c>
      <c r="C8" s="28" t="s">
        <v>56</v>
      </c>
      <c r="D8" s="28" t="s">
        <v>51</v>
      </c>
      <c r="E8" s="28" t="s">
        <v>57</v>
      </c>
      <c r="F8" s="25" t="s">
        <v>53</v>
      </c>
      <c r="G8" s="26">
        <v>9</v>
      </c>
      <c r="H8" s="27">
        <v>83928</v>
      </c>
      <c r="I8" s="27">
        <f>+H8*G8/1000</f>
        <v>755.35199999999998</v>
      </c>
    </row>
    <row r="9" spans="1:9" ht="45" x14ac:dyDescent="0.25">
      <c r="B9" s="24">
        <v>4</v>
      </c>
      <c r="C9" s="28" t="s">
        <v>58</v>
      </c>
      <c r="D9" s="28" t="s">
        <v>51</v>
      </c>
      <c r="E9" s="28" t="s">
        <v>52</v>
      </c>
      <c r="F9" s="25" t="s">
        <v>59</v>
      </c>
      <c r="G9" s="26">
        <v>9</v>
      </c>
      <c r="H9" s="27">
        <v>104838</v>
      </c>
      <c r="I9" s="27">
        <f>+H9*G9/1000</f>
        <v>943.54200000000003</v>
      </c>
    </row>
    <row r="10" spans="1:9" ht="75" x14ac:dyDescent="0.25">
      <c r="B10" s="24">
        <v>5</v>
      </c>
      <c r="C10" s="28" t="s">
        <v>60</v>
      </c>
      <c r="D10" s="28" t="s">
        <v>51</v>
      </c>
      <c r="E10" s="28" t="s">
        <v>61</v>
      </c>
      <c r="F10" s="25" t="s">
        <v>53</v>
      </c>
      <c r="G10" s="26">
        <v>9</v>
      </c>
      <c r="H10" s="27">
        <v>890450</v>
      </c>
      <c r="I10" s="27">
        <f t="shared" ref="I10:I25" si="0">+H10*G10/1000</f>
        <v>8014.05</v>
      </c>
    </row>
    <row r="11" spans="1:9" ht="75" x14ac:dyDescent="0.25">
      <c r="B11" s="24">
        <v>6</v>
      </c>
      <c r="C11" s="28" t="s">
        <v>62</v>
      </c>
      <c r="D11" s="28" t="s">
        <v>51</v>
      </c>
      <c r="E11" s="28" t="s">
        <v>63</v>
      </c>
      <c r="F11" s="25" t="s">
        <v>64</v>
      </c>
      <c r="G11" s="26">
        <v>5000</v>
      </c>
      <c r="H11" s="27">
        <v>9100</v>
      </c>
      <c r="I11" s="27">
        <f t="shared" si="0"/>
        <v>45500</v>
      </c>
    </row>
    <row r="12" spans="1:9" ht="45" x14ac:dyDescent="0.25">
      <c r="B12" s="24">
        <v>7</v>
      </c>
      <c r="C12" s="28" t="s">
        <v>65</v>
      </c>
      <c r="D12" s="28" t="s">
        <v>51</v>
      </c>
      <c r="E12" s="28" t="s">
        <v>66</v>
      </c>
      <c r="F12" s="25" t="s">
        <v>67</v>
      </c>
      <c r="G12" s="26">
        <v>1</v>
      </c>
      <c r="H12" s="27">
        <v>5000</v>
      </c>
      <c r="I12" s="27">
        <f t="shared" si="0"/>
        <v>5</v>
      </c>
    </row>
    <row r="13" spans="1:9" ht="45" x14ac:dyDescent="0.25">
      <c r="B13" s="24">
        <v>8</v>
      </c>
      <c r="C13" s="28" t="s">
        <v>68</v>
      </c>
      <c r="D13" s="28" t="s">
        <v>51</v>
      </c>
      <c r="E13" s="28" t="s">
        <v>66</v>
      </c>
      <c r="F13" s="29" t="s">
        <v>69</v>
      </c>
      <c r="G13" s="26">
        <v>30</v>
      </c>
      <c r="H13" s="27">
        <v>98000</v>
      </c>
      <c r="I13" s="27">
        <f t="shared" si="0"/>
        <v>2940</v>
      </c>
    </row>
    <row r="14" spans="1:9" ht="45" x14ac:dyDescent="0.25">
      <c r="B14" s="24">
        <v>9</v>
      </c>
      <c r="C14" s="28" t="s">
        <v>70</v>
      </c>
      <c r="D14" s="28" t="s">
        <v>51</v>
      </c>
      <c r="E14" s="28" t="s">
        <v>66</v>
      </c>
      <c r="F14" s="29" t="s">
        <v>67</v>
      </c>
      <c r="G14" s="26">
        <v>1</v>
      </c>
      <c r="H14" s="27">
        <v>2000000</v>
      </c>
      <c r="I14" s="27">
        <f>+H14*G14/1000</f>
        <v>2000</v>
      </c>
    </row>
    <row r="15" spans="1:9" ht="45" x14ac:dyDescent="0.25">
      <c r="B15" s="24">
        <v>10</v>
      </c>
      <c r="C15" s="28" t="s">
        <v>71</v>
      </c>
      <c r="D15" s="28" t="s">
        <v>51</v>
      </c>
      <c r="E15" s="28" t="s">
        <v>72</v>
      </c>
      <c r="F15" s="29" t="s">
        <v>73</v>
      </c>
      <c r="G15" s="30">
        <v>12</v>
      </c>
      <c r="H15" s="27">
        <v>540000</v>
      </c>
      <c r="I15" s="27">
        <f>+H15*G15/1000</f>
        <v>6480</v>
      </c>
    </row>
    <row r="16" spans="1:9" ht="60" x14ac:dyDescent="0.25">
      <c r="B16" s="24">
        <v>11</v>
      </c>
      <c r="C16" s="28" t="s">
        <v>74</v>
      </c>
      <c r="D16" s="28" t="s">
        <v>51</v>
      </c>
      <c r="E16" s="28" t="s">
        <v>75</v>
      </c>
      <c r="F16" s="25" t="s">
        <v>53</v>
      </c>
      <c r="G16" s="26">
        <v>9</v>
      </c>
      <c r="H16" s="27">
        <v>890450</v>
      </c>
      <c r="I16" s="27">
        <f>+H16*G16/1000</f>
        <v>8014.05</v>
      </c>
    </row>
    <row r="17" spans="2:10" ht="45" x14ac:dyDescent="0.25">
      <c r="B17" s="24">
        <v>12</v>
      </c>
      <c r="C17" s="28" t="s">
        <v>76</v>
      </c>
      <c r="D17" s="28" t="s">
        <v>51</v>
      </c>
      <c r="E17" s="28" t="s">
        <v>66</v>
      </c>
      <c r="F17" s="29" t="s">
        <v>69</v>
      </c>
      <c r="G17" s="30">
        <v>100</v>
      </c>
      <c r="H17" s="27">
        <v>180000</v>
      </c>
      <c r="I17" s="27">
        <f t="shared" si="0"/>
        <v>18000</v>
      </c>
    </row>
    <row r="18" spans="2:10" ht="45" x14ac:dyDescent="0.25">
      <c r="B18" s="24">
        <v>13</v>
      </c>
      <c r="C18" s="28" t="s">
        <v>77</v>
      </c>
      <c r="D18" s="28" t="s">
        <v>51</v>
      </c>
      <c r="E18" s="28" t="s">
        <v>75</v>
      </c>
      <c r="F18" s="29" t="s">
        <v>67</v>
      </c>
      <c r="G18" s="30">
        <v>1</v>
      </c>
      <c r="H18" s="27">
        <v>15000000</v>
      </c>
      <c r="I18" s="27">
        <f t="shared" si="0"/>
        <v>15000</v>
      </c>
    </row>
    <row r="19" spans="2:10" ht="45" x14ac:dyDescent="0.25">
      <c r="B19" s="24">
        <v>14</v>
      </c>
      <c r="C19" s="28" t="s">
        <v>78</v>
      </c>
      <c r="D19" s="28" t="s">
        <v>51</v>
      </c>
      <c r="E19" s="28" t="s">
        <v>66</v>
      </c>
      <c r="F19" s="29" t="s">
        <v>79</v>
      </c>
      <c r="G19" s="30">
        <v>1</v>
      </c>
      <c r="H19" s="27">
        <v>4100000</v>
      </c>
      <c r="I19" s="27">
        <f t="shared" si="0"/>
        <v>4100</v>
      </c>
    </row>
    <row r="20" spans="2:10" ht="45" x14ac:dyDescent="0.25">
      <c r="B20" s="24">
        <v>15</v>
      </c>
      <c r="C20" s="28" t="s">
        <v>80</v>
      </c>
      <c r="D20" s="28" t="s">
        <v>51</v>
      </c>
      <c r="E20" s="28" t="s">
        <v>66</v>
      </c>
      <c r="F20" s="29" t="s">
        <v>67</v>
      </c>
      <c r="G20" s="30">
        <v>1</v>
      </c>
      <c r="H20" s="27">
        <v>2000000</v>
      </c>
      <c r="I20" s="27">
        <f t="shared" si="0"/>
        <v>2000</v>
      </c>
    </row>
    <row r="21" spans="2:10" ht="45" x14ac:dyDescent="0.25">
      <c r="B21" s="24">
        <v>16</v>
      </c>
      <c r="C21" s="28" t="s">
        <v>81</v>
      </c>
      <c r="D21" s="28" t="s">
        <v>51</v>
      </c>
      <c r="E21" s="28" t="s">
        <v>75</v>
      </c>
      <c r="F21" s="29" t="s">
        <v>79</v>
      </c>
      <c r="G21" s="30">
        <v>1</v>
      </c>
      <c r="H21" s="27">
        <v>2000000</v>
      </c>
      <c r="I21" s="27">
        <f t="shared" si="0"/>
        <v>2000</v>
      </c>
    </row>
    <row r="22" spans="2:10" ht="45" x14ac:dyDescent="0.25">
      <c r="B22" s="24">
        <v>17</v>
      </c>
      <c r="C22" s="28" t="s">
        <v>82</v>
      </c>
      <c r="D22" s="28" t="s">
        <v>51</v>
      </c>
      <c r="E22" s="28" t="s">
        <v>66</v>
      </c>
      <c r="F22" s="29" t="s">
        <v>67</v>
      </c>
      <c r="G22" s="30">
        <v>1</v>
      </c>
      <c r="H22" s="27">
        <v>43000000</v>
      </c>
      <c r="I22" s="27">
        <f t="shared" si="0"/>
        <v>43000</v>
      </c>
      <c r="J22" s="35"/>
    </row>
    <row r="23" spans="2:10" ht="45" x14ac:dyDescent="0.25">
      <c r="B23" s="24">
        <v>18</v>
      </c>
      <c r="C23" s="28" t="s">
        <v>101</v>
      </c>
      <c r="D23" s="28" t="s">
        <v>51</v>
      </c>
      <c r="E23" s="28" t="s">
        <v>66</v>
      </c>
      <c r="F23" s="29" t="s">
        <v>59</v>
      </c>
      <c r="G23" s="30">
        <v>6</v>
      </c>
      <c r="H23" s="27">
        <v>500000</v>
      </c>
      <c r="I23" s="27">
        <f>+H23*G23/1000</f>
        <v>3000</v>
      </c>
      <c r="J23" s="35"/>
    </row>
    <row r="24" spans="2:10" ht="120" x14ac:dyDescent="0.25">
      <c r="B24" s="24">
        <v>19</v>
      </c>
      <c r="C24" s="28" t="s">
        <v>83</v>
      </c>
      <c r="D24" s="28" t="s">
        <v>84</v>
      </c>
      <c r="E24" s="28" t="s">
        <v>66</v>
      </c>
      <c r="F24" s="29" t="s">
        <v>67</v>
      </c>
      <c r="G24" s="30">
        <v>1</v>
      </c>
      <c r="H24" s="27">
        <v>65000000</v>
      </c>
      <c r="I24" s="27">
        <f>+H24*G24/1000</f>
        <v>65000</v>
      </c>
    </row>
    <row r="25" spans="2:10" ht="45" x14ac:dyDescent="0.25">
      <c r="B25" s="24">
        <v>20</v>
      </c>
      <c r="C25" s="28" t="s">
        <v>85</v>
      </c>
      <c r="D25" s="28" t="s">
        <v>84</v>
      </c>
      <c r="E25" s="28" t="s">
        <v>66</v>
      </c>
      <c r="F25" s="29" t="s">
        <v>69</v>
      </c>
      <c r="G25" s="30">
        <v>120</v>
      </c>
      <c r="H25" s="27">
        <v>19000</v>
      </c>
      <c r="I25" s="27">
        <f t="shared" si="0"/>
        <v>2280</v>
      </c>
    </row>
    <row r="26" spans="2:10" ht="45" x14ac:dyDescent="0.25">
      <c r="B26" s="24">
        <v>21</v>
      </c>
      <c r="C26" s="28" t="s">
        <v>86</v>
      </c>
      <c r="D26" s="28" t="s">
        <v>84</v>
      </c>
      <c r="E26" s="28" t="s">
        <v>66</v>
      </c>
      <c r="F26" s="29" t="s">
        <v>69</v>
      </c>
      <c r="G26" s="30">
        <v>120</v>
      </c>
      <c r="H26" s="27">
        <v>14500</v>
      </c>
      <c r="I26" s="27">
        <f t="shared" ref="I26:I32" si="1">+H26*G26/1000</f>
        <v>1740</v>
      </c>
    </row>
    <row r="27" spans="2:10" ht="45" x14ac:dyDescent="0.25">
      <c r="B27" s="24">
        <v>22</v>
      </c>
      <c r="C27" s="28" t="s">
        <v>87</v>
      </c>
      <c r="D27" s="28" t="s">
        <v>84</v>
      </c>
      <c r="E27" s="28" t="s">
        <v>66</v>
      </c>
      <c r="F27" s="29" t="s">
        <v>69</v>
      </c>
      <c r="G27" s="30">
        <v>120</v>
      </c>
      <c r="H27" s="27">
        <v>6000</v>
      </c>
      <c r="I27" s="27">
        <f t="shared" si="1"/>
        <v>720</v>
      </c>
    </row>
    <row r="28" spans="2:10" ht="45" x14ac:dyDescent="0.25">
      <c r="B28" s="24">
        <v>23</v>
      </c>
      <c r="C28" s="28" t="s">
        <v>91</v>
      </c>
      <c r="D28" s="28" t="s">
        <v>84</v>
      </c>
      <c r="E28" s="28" t="s">
        <v>66</v>
      </c>
      <c r="F28" s="29" t="s">
        <v>69</v>
      </c>
      <c r="G28" s="30">
        <v>120</v>
      </c>
      <c r="H28" s="27">
        <v>426000</v>
      </c>
      <c r="I28" s="27">
        <f t="shared" si="1"/>
        <v>51120</v>
      </c>
    </row>
    <row r="29" spans="2:10" ht="45" x14ac:dyDescent="0.25">
      <c r="B29" s="24">
        <v>24</v>
      </c>
      <c r="C29" s="28" t="s">
        <v>92</v>
      </c>
      <c r="D29" s="28" t="s">
        <v>84</v>
      </c>
      <c r="E29" s="28" t="s">
        <v>66</v>
      </c>
      <c r="F29" s="29" t="s">
        <v>69</v>
      </c>
      <c r="G29" s="30">
        <v>60</v>
      </c>
      <c r="H29" s="27">
        <v>20000</v>
      </c>
      <c r="I29" s="27">
        <f t="shared" si="1"/>
        <v>1200</v>
      </c>
    </row>
    <row r="30" spans="2:10" ht="45" x14ac:dyDescent="0.25">
      <c r="B30" s="24">
        <v>25</v>
      </c>
      <c r="C30" s="28" t="s">
        <v>93</v>
      </c>
      <c r="D30" s="28" t="s">
        <v>84</v>
      </c>
      <c r="E30" s="28" t="s">
        <v>66</v>
      </c>
      <c r="F30" s="29" t="s">
        <v>69</v>
      </c>
      <c r="G30" s="30">
        <v>120</v>
      </c>
      <c r="H30" s="27">
        <v>5000</v>
      </c>
      <c r="I30" s="27">
        <f t="shared" si="1"/>
        <v>600</v>
      </c>
    </row>
    <row r="31" spans="2:10" ht="45" x14ac:dyDescent="0.25">
      <c r="B31" s="24">
        <v>26</v>
      </c>
      <c r="C31" s="28" t="s">
        <v>71</v>
      </c>
      <c r="D31" s="28" t="s">
        <v>84</v>
      </c>
      <c r="E31" s="28" t="s">
        <v>72</v>
      </c>
      <c r="F31" s="29" t="s">
        <v>73</v>
      </c>
      <c r="G31" s="30">
        <v>14</v>
      </c>
      <c r="H31" s="27">
        <v>500000</v>
      </c>
      <c r="I31" s="27">
        <f>+H31*G31/1000</f>
        <v>7000</v>
      </c>
    </row>
    <row r="32" spans="2:10" ht="45" x14ac:dyDescent="0.25">
      <c r="B32" s="24">
        <v>27</v>
      </c>
      <c r="C32" s="28" t="s">
        <v>100</v>
      </c>
      <c r="D32" s="28" t="s">
        <v>84</v>
      </c>
      <c r="E32" s="28" t="s">
        <v>72</v>
      </c>
      <c r="F32" s="29" t="s">
        <v>67</v>
      </c>
      <c r="G32" s="30">
        <v>1</v>
      </c>
      <c r="H32" s="27">
        <v>102000000</v>
      </c>
      <c r="I32" s="27">
        <f t="shared" si="1"/>
        <v>102000</v>
      </c>
      <c r="J32" s="35"/>
    </row>
    <row r="33" spans="1:11" ht="25.5" customHeight="1" x14ac:dyDescent="0.25">
      <c r="B33" s="41" t="s">
        <v>88</v>
      </c>
      <c r="C33" s="42"/>
      <c r="D33" s="42"/>
      <c r="E33" s="42"/>
      <c r="F33" s="43"/>
      <c r="G33" s="31">
        <f>SUM(G6:G32)</f>
        <v>5885</v>
      </c>
      <c r="H33" s="32">
        <f>SUM(H6:H32)</f>
        <v>239752266</v>
      </c>
      <c r="I33" s="32">
        <f>SUM(I6:I32)</f>
        <v>396651.99400000001</v>
      </c>
    </row>
    <row r="34" spans="1:11" s="33" customFormat="1" x14ac:dyDescent="0.25">
      <c r="C34" s="23"/>
      <c r="D34" s="34"/>
      <c r="E34" s="23"/>
      <c r="F34" s="23"/>
      <c r="G34" s="23"/>
      <c r="H34" s="35"/>
      <c r="I34" s="34"/>
    </row>
    <row r="35" spans="1:11" x14ac:dyDescent="0.25">
      <c r="H35" s="35"/>
    </row>
    <row r="36" spans="1:11" x14ac:dyDescent="0.25">
      <c r="G36" s="36"/>
      <c r="H36" s="36"/>
      <c r="I36" s="36"/>
    </row>
    <row r="37" spans="1:11" x14ac:dyDescent="0.25">
      <c r="H37" s="35"/>
    </row>
    <row r="38" spans="1:11" s="34" customFormat="1" x14ac:dyDescent="0.25">
      <c r="A38" s="23"/>
      <c r="B38" s="33"/>
      <c r="C38" s="23"/>
      <c r="E38" s="23"/>
      <c r="F38" s="23"/>
      <c r="G38" s="23"/>
      <c r="H38" s="35"/>
      <c r="J38" s="23"/>
      <c r="K38" s="23"/>
    </row>
    <row r="39" spans="1:11" s="34" customFormat="1" x14ac:dyDescent="0.25">
      <c r="A39" s="23"/>
      <c r="B39" s="33"/>
      <c r="C39" s="23"/>
      <c r="E39" s="23"/>
      <c r="F39" s="23"/>
      <c r="G39" s="23"/>
      <c r="H39" s="35"/>
      <c r="J39" s="23"/>
      <c r="K39" s="23"/>
    </row>
  </sheetData>
  <mergeCells count="11">
    <mergeCell ref="G4:G5"/>
    <mergeCell ref="H4:H5"/>
    <mergeCell ref="I4:I5"/>
    <mergeCell ref="B33:F33"/>
    <mergeCell ref="B1:I1"/>
    <mergeCell ref="B2:I2"/>
    <mergeCell ref="B4:B5"/>
    <mergeCell ref="C4:C5"/>
    <mergeCell ref="D4:D5"/>
    <mergeCell ref="E4:E5"/>
    <mergeCell ref="F4:F5"/>
  </mergeCells>
  <pageMargins left="0.11811023622047245" right="0.31496062992125984" top="0.35433070866141736" bottom="0.35433070866141736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8"/>
  <sheetViews>
    <sheetView zoomScale="85" zoomScaleNormal="85" workbookViewId="0">
      <selection activeCell="J10" sqref="J10"/>
    </sheetView>
  </sheetViews>
  <sheetFormatPr defaultColWidth="9.28515625" defaultRowHeight="15.75" x14ac:dyDescent="0.25"/>
  <cols>
    <col min="1" max="1" width="56.5703125" style="3" customWidth="1"/>
    <col min="2" max="2" width="8.140625" style="3" bestFit="1" customWidth="1"/>
    <col min="3" max="3" width="13.85546875" style="3" customWidth="1"/>
    <col min="4" max="4" width="10.5703125" style="3" bestFit="1" customWidth="1"/>
    <col min="5" max="7" width="12.140625" style="3" bestFit="1" customWidth="1"/>
    <col min="8" max="8" width="10.42578125" style="3" bestFit="1" customWidth="1"/>
    <col min="9" max="10" width="9.28515625" style="1"/>
    <col min="11" max="11" width="10.28515625" style="1" bestFit="1" customWidth="1"/>
    <col min="12" max="16384" width="9.28515625" style="1"/>
  </cols>
  <sheetData>
    <row r="1" spans="1:16" x14ac:dyDescent="0.25">
      <c r="A1" s="1"/>
      <c r="B1" s="5"/>
      <c r="C1" s="5"/>
      <c r="D1" s="5"/>
      <c r="E1" s="1"/>
      <c r="F1" s="1"/>
      <c r="G1" s="47"/>
      <c r="H1" s="47"/>
    </row>
    <row r="2" spans="1:16" ht="41.25" customHeight="1" x14ac:dyDescent="0.25">
      <c r="A2" s="48" t="s">
        <v>89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27" customHeight="1" x14ac:dyDescent="0.25">
      <c r="A3" s="46" t="s">
        <v>8</v>
      </c>
      <c r="B3" s="46"/>
      <c r="C3" s="46"/>
      <c r="D3" s="46"/>
      <c r="E3" s="46"/>
      <c r="F3" s="46"/>
      <c r="G3" s="46"/>
      <c r="H3" s="46"/>
    </row>
    <row r="4" spans="1:16" s="6" customFormat="1" ht="54.75" customHeight="1" x14ac:dyDescent="0.25">
      <c r="A4" s="9" t="s">
        <v>0</v>
      </c>
      <c r="B4" s="10" t="s">
        <v>1</v>
      </c>
      <c r="C4" s="10" t="s">
        <v>2</v>
      </c>
      <c r="D4" s="10" t="s">
        <v>3</v>
      </c>
      <c r="E4" s="11" t="s">
        <v>24</v>
      </c>
      <c r="F4" s="11" t="s">
        <v>25</v>
      </c>
      <c r="G4" s="11" t="s">
        <v>26</v>
      </c>
      <c r="H4" s="11" t="s">
        <v>27</v>
      </c>
      <c r="I4" s="11" t="s">
        <v>34</v>
      </c>
      <c r="J4" s="11" t="s">
        <v>35</v>
      </c>
      <c r="K4" s="11" t="s">
        <v>36</v>
      </c>
      <c r="L4" s="11" t="s">
        <v>37</v>
      </c>
      <c r="M4" s="11" t="s">
        <v>38</v>
      </c>
      <c r="N4" s="11" t="s">
        <v>39</v>
      </c>
      <c r="O4" s="11" t="s">
        <v>40</v>
      </c>
      <c r="P4" s="11" t="s">
        <v>41</v>
      </c>
    </row>
    <row r="5" spans="1:16" x14ac:dyDescent="0.25">
      <c r="A5" s="18" t="s">
        <v>10</v>
      </c>
      <c r="B5" s="12">
        <v>42</v>
      </c>
      <c r="C5" s="12">
        <v>11</v>
      </c>
      <c r="D5" s="12" t="s">
        <v>4</v>
      </c>
      <c r="E5" s="13">
        <f t="shared" ref="E5:E11" si="0">SUM(F5:H5)</f>
        <v>10900</v>
      </c>
      <c r="F5" s="14">
        <v>10900</v>
      </c>
      <c r="G5" s="14"/>
      <c r="H5" s="14"/>
      <c r="I5" s="13">
        <f t="shared" ref="I5:I11" si="1">SUM(J5:L5)</f>
        <v>10800</v>
      </c>
      <c r="J5" s="14">
        <v>10800</v>
      </c>
      <c r="K5" s="14"/>
      <c r="L5" s="14"/>
      <c r="M5" s="13">
        <f t="shared" ref="M5:M11" si="2">SUM(N5:P5)</f>
        <v>10800</v>
      </c>
      <c r="N5" s="14">
        <v>10800</v>
      </c>
      <c r="O5" s="14"/>
      <c r="P5" s="14"/>
    </row>
    <row r="6" spans="1:16" x14ac:dyDescent="0.25">
      <c r="A6" s="18" t="s">
        <v>98</v>
      </c>
      <c r="B6" s="12" t="s">
        <v>28</v>
      </c>
      <c r="C6" s="12" t="s">
        <v>99</v>
      </c>
      <c r="D6" s="12" t="s">
        <v>4</v>
      </c>
      <c r="E6" s="13">
        <f t="shared" si="0"/>
        <v>6000</v>
      </c>
      <c r="F6" s="14"/>
      <c r="G6" s="14"/>
      <c r="H6" s="14">
        <v>6000</v>
      </c>
      <c r="I6" s="13">
        <f t="shared" si="1"/>
        <v>17000</v>
      </c>
      <c r="J6" s="14">
        <v>17000</v>
      </c>
      <c r="K6" s="14"/>
      <c r="L6" s="14"/>
      <c r="M6" s="13">
        <f t="shared" si="2"/>
        <v>0</v>
      </c>
      <c r="N6" s="14"/>
      <c r="O6" s="14"/>
      <c r="P6" s="14"/>
    </row>
    <row r="7" spans="1:16" x14ac:dyDescent="0.25">
      <c r="A7" s="18" t="s">
        <v>18</v>
      </c>
      <c r="B7" s="12">
        <v>42</v>
      </c>
      <c r="C7" s="12" t="s">
        <v>17</v>
      </c>
      <c r="D7" s="12" t="s">
        <v>19</v>
      </c>
      <c r="E7" s="13">
        <f t="shared" si="0"/>
        <v>2600</v>
      </c>
      <c r="F7" s="14">
        <v>2600</v>
      </c>
      <c r="G7" s="14"/>
      <c r="H7" s="14"/>
      <c r="I7" s="13">
        <f t="shared" si="1"/>
        <v>3192</v>
      </c>
      <c r="J7" s="14">
        <v>3192</v>
      </c>
      <c r="K7" s="14"/>
      <c r="L7" s="14"/>
      <c r="M7" s="13">
        <f t="shared" si="2"/>
        <v>0</v>
      </c>
      <c r="N7" s="14"/>
      <c r="O7" s="14"/>
      <c r="P7" s="14"/>
    </row>
    <row r="8" spans="1:16" x14ac:dyDescent="0.25">
      <c r="A8" s="2" t="s">
        <v>6</v>
      </c>
      <c r="B8" s="4">
        <v>42</v>
      </c>
      <c r="C8" s="4">
        <v>52</v>
      </c>
      <c r="D8" s="4">
        <v>500</v>
      </c>
      <c r="E8" s="13">
        <f t="shared" si="0"/>
        <v>20355</v>
      </c>
      <c r="F8" s="14">
        <v>20355</v>
      </c>
      <c r="G8" s="14"/>
      <c r="H8" s="14"/>
      <c r="I8" s="13">
        <f t="shared" si="1"/>
        <v>20000</v>
      </c>
      <c r="J8" s="14">
        <v>20000</v>
      </c>
      <c r="K8" s="14"/>
      <c r="L8" s="14"/>
      <c r="M8" s="13">
        <f t="shared" si="2"/>
        <v>20000</v>
      </c>
      <c r="N8" s="14">
        <v>20000</v>
      </c>
      <c r="O8" s="14"/>
      <c r="P8" s="14"/>
    </row>
    <row r="9" spans="1:16" x14ac:dyDescent="0.25">
      <c r="A9" s="18" t="s">
        <v>11</v>
      </c>
      <c r="B9" s="12">
        <v>42</v>
      </c>
      <c r="C9" s="12">
        <v>92</v>
      </c>
      <c r="D9" s="12">
        <v>100</v>
      </c>
      <c r="E9" s="13">
        <f t="shared" si="0"/>
        <v>3000</v>
      </c>
      <c r="F9" s="14">
        <v>1000</v>
      </c>
      <c r="G9" s="14">
        <v>1000</v>
      </c>
      <c r="H9" s="14">
        <v>1000</v>
      </c>
      <c r="I9" s="13">
        <f t="shared" si="1"/>
        <v>3000</v>
      </c>
      <c r="J9" s="14">
        <v>1000</v>
      </c>
      <c r="K9" s="14">
        <v>1000</v>
      </c>
      <c r="L9" s="14">
        <v>1000</v>
      </c>
      <c r="M9" s="13">
        <f t="shared" si="2"/>
        <v>1800</v>
      </c>
      <c r="N9" s="14">
        <v>1000</v>
      </c>
      <c r="O9" s="14">
        <v>800</v>
      </c>
      <c r="P9" s="14"/>
    </row>
    <row r="10" spans="1:16" x14ac:dyDescent="0.25">
      <c r="A10" s="18" t="s">
        <v>12</v>
      </c>
      <c r="B10" s="12">
        <v>42</v>
      </c>
      <c r="C10" s="12">
        <v>92</v>
      </c>
      <c r="D10" s="12" t="s">
        <v>9</v>
      </c>
      <c r="E10" s="13">
        <f t="shared" si="0"/>
        <v>3500</v>
      </c>
      <c r="F10" s="14">
        <v>3500</v>
      </c>
      <c r="G10" s="14"/>
      <c r="H10" s="14"/>
      <c r="I10" s="13">
        <f t="shared" si="1"/>
        <v>0</v>
      </c>
      <c r="J10" s="14"/>
      <c r="K10" s="14"/>
      <c r="L10" s="14"/>
      <c r="M10" s="13">
        <f t="shared" si="2"/>
        <v>0</v>
      </c>
      <c r="N10" s="14"/>
      <c r="O10" s="14"/>
      <c r="P10" s="14"/>
    </row>
    <row r="11" spans="1:16" ht="31.5" x14ac:dyDescent="0.25">
      <c r="A11" s="7" t="s">
        <v>7</v>
      </c>
      <c r="B11" s="12">
        <v>42</v>
      </c>
      <c r="C11" s="12">
        <v>99</v>
      </c>
      <c r="D11" s="12">
        <v>990</v>
      </c>
      <c r="E11" s="13">
        <f t="shared" si="0"/>
        <v>27000</v>
      </c>
      <c r="F11" s="14">
        <v>9000</v>
      </c>
      <c r="G11" s="14">
        <v>9000</v>
      </c>
      <c r="H11" s="14">
        <v>9000</v>
      </c>
      <c r="I11" s="13">
        <f t="shared" si="1"/>
        <v>27000</v>
      </c>
      <c r="J11" s="14">
        <v>9000</v>
      </c>
      <c r="K11" s="14">
        <v>9000</v>
      </c>
      <c r="L11" s="14">
        <v>9000</v>
      </c>
      <c r="M11" s="13">
        <f t="shared" si="2"/>
        <v>18000</v>
      </c>
      <c r="N11" s="14">
        <v>9000</v>
      </c>
      <c r="O11" s="14">
        <v>9000</v>
      </c>
      <c r="P11" s="14"/>
    </row>
    <row r="12" spans="1:16" x14ac:dyDescent="0.25">
      <c r="A12" s="7"/>
      <c r="B12" s="12"/>
      <c r="C12" s="12"/>
      <c r="D12" s="12"/>
      <c r="E12" s="13"/>
      <c r="F12" s="14"/>
      <c r="G12" s="14"/>
      <c r="H12" s="14"/>
      <c r="I12" s="13"/>
      <c r="J12" s="14"/>
      <c r="K12" s="14"/>
      <c r="L12" s="14"/>
      <c r="M12" s="13"/>
      <c r="N12" s="14"/>
      <c r="O12" s="14"/>
      <c r="P12" s="14"/>
    </row>
    <row r="13" spans="1:16" x14ac:dyDescent="0.25">
      <c r="A13" s="19" t="s">
        <v>13</v>
      </c>
      <c r="B13" s="15"/>
      <c r="C13" s="15"/>
      <c r="D13" s="15"/>
      <c r="E13" s="16">
        <f t="shared" ref="E13:P13" si="3">SUM(E5:E12)</f>
        <v>73355</v>
      </c>
      <c r="F13" s="16">
        <f t="shared" si="3"/>
        <v>47355</v>
      </c>
      <c r="G13" s="16">
        <f t="shared" si="3"/>
        <v>10000</v>
      </c>
      <c r="H13" s="16">
        <f t="shared" si="3"/>
        <v>16000</v>
      </c>
      <c r="I13" s="16">
        <f t="shared" si="3"/>
        <v>80992</v>
      </c>
      <c r="J13" s="16">
        <f t="shared" si="3"/>
        <v>60992</v>
      </c>
      <c r="K13" s="16">
        <f t="shared" si="3"/>
        <v>10000</v>
      </c>
      <c r="L13" s="16">
        <f t="shared" si="3"/>
        <v>10000</v>
      </c>
      <c r="M13" s="16">
        <f t="shared" si="3"/>
        <v>50600</v>
      </c>
      <c r="N13" s="16">
        <f t="shared" si="3"/>
        <v>40800</v>
      </c>
      <c r="O13" s="16">
        <f t="shared" si="3"/>
        <v>9800</v>
      </c>
      <c r="P13" s="16">
        <f t="shared" si="3"/>
        <v>0</v>
      </c>
    </row>
    <row r="14" spans="1:16" x14ac:dyDescent="0.25">
      <c r="A14" s="17"/>
      <c r="B14" s="12"/>
      <c r="C14" s="12"/>
      <c r="D14" s="12"/>
      <c r="E14" s="13"/>
      <c r="F14" s="14"/>
      <c r="G14" s="14"/>
      <c r="H14" s="14"/>
      <c r="I14" s="13"/>
      <c r="J14" s="14"/>
      <c r="K14" s="14"/>
      <c r="L14" s="14"/>
      <c r="M14" s="13"/>
      <c r="N14" s="14"/>
      <c r="O14" s="14"/>
      <c r="P14" s="14"/>
    </row>
    <row r="15" spans="1:16" x14ac:dyDescent="0.25">
      <c r="A15" s="19" t="s">
        <v>14</v>
      </c>
      <c r="B15" s="15"/>
      <c r="C15" s="15"/>
      <c r="D15" s="15"/>
      <c r="E15" s="16">
        <f t="shared" ref="E15:P15" si="4">+E13</f>
        <v>73355</v>
      </c>
      <c r="F15" s="16">
        <f t="shared" si="4"/>
        <v>47355</v>
      </c>
      <c r="G15" s="16">
        <f t="shared" si="4"/>
        <v>10000</v>
      </c>
      <c r="H15" s="16">
        <f t="shared" si="4"/>
        <v>16000</v>
      </c>
      <c r="I15" s="16">
        <f t="shared" si="4"/>
        <v>80992</v>
      </c>
      <c r="J15" s="16">
        <f t="shared" si="4"/>
        <v>60992</v>
      </c>
      <c r="K15" s="16">
        <f t="shared" si="4"/>
        <v>10000</v>
      </c>
      <c r="L15" s="16">
        <f t="shared" si="4"/>
        <v>10000</v>
      </c>
      <c r="M15" s="16">
        <f t="shared" si="4"/>
        <v>50600</v>
      </c>
      <c r="N15" s="16">
        <f t="shared" si="4"/>
        <v>40800</v>
      </c>
      <c r="O15" s="16">
        <f t="shared" si="4"/>
        <v>9800</v>
      </c>
      <c r="P15" s="16">
        <f t="shared" si="4"/>
        <v>0</v>
      </c>
    </row>
    <row r="18" spans="11:11" x14ac:dyDescent="0.25">
      <c r="K18" s="37">
        <f>F13+I13+M13</f>
        <v>178947</v>
      </c>
    </row>
  </sheetData>
  <mergeCells count="3">
    <mergeCell ref="A3:H3"/>
    <mergeCell ref="G1:H1"/>
    <mergeCell ref="A2:P2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6"/>
  <sheetViews>
    <sheetView zoomScale="85" zoomScaleNormal="85" workbookViewId="0">
      <selection activeCell="D19" sqref="D19"/>
    </sheetView>
  </sheetViews>
  <sheetFormatPr defaultColWidth="9.28515625" defaultRowHeight="15.75" x14ac:dyDescent="0.25"/>
  <cols>
    <col min="1" max="1" width="50" style="3" customWidth="1"/>
    <col min="2" max="2" width="8.140625" style="3" bestFit="1" customWidth="1"/>
    <col min="3" max="3" width="13.85546875" style="3" customWidth="1"/>
    <col min="4" max="4" width="10.5703125" style="3" bestFit="1" customWidth="1"/>
    <col min="5" max="7" width="12.140625" style="3" bestFit="1" customWidth="1"/>
    <col min="8" max="8" width="10.42578125" style="3" bestFit="1" customWidth="1"/>
    <col min="9" max="11" width="9.28515625" style="1"/>
    <col min="12" max="12" width="11.85546875" style="1" customWidth="1"/>
    <col min="13" max="13" width="9.28515625" style="1"/>
    <col min="14" max="14" width="10.42578125" style="1" customWidth="1"/>
    <col min="15" max="15" width="9.28515625" style="1"/>
    <col min="16" max="16" width="10.5703125" style="1" customWidth="1"/>
    <col min="17" max="16384" width="9.28515625" style="1"/>
  </cols>
  <sheetData>
    <row r="1" spans="1:16" x14ac:dyDescent="0.25">
      <c r="A1" s="1"/>
      <c r="B1" s="5"/>
      <c r="C1" s="5"/>
      <c r="D1" s="5"/>
      <c r="E1" s="1"/>
      <c r="F1" s="1"/>
      <c r="G1" s="47"/>
      <c r="H1" s="47"/>
    </row>
    <row r="2" spans="1:16" ht="41.25" customHeight="1" x14ac:dyDescent="0.25">
      <c r="A2" s="48" t="s">
        <v>90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27" customHeight="1" x14ac:dyDescent="0.25">
      <c r="A3" s="46" t="s">
        <v>8</v>
      </c>
      <c r="B3" s="46"/>
      <c r="C3" s="46"/>
      <c r="D3" s="46"/>
      <c r="E3" s="46"/>
      <c r="F3" s="46"/>
      <c r="G3" s="46"/>
      <c r="H3" s="46"/>
    </row>
    <row r="4" spans="1:16" s="6" customFormat="1" ht="54.75" customHeight="1" x14ac:dyDescent="0.25">
      <c r="A4" s="9" t="s">
        <v>0</v>
      </c>
      <c r="B4" s="10" t="s">
        <v>1</v>
      </c>
      <c r="C4" s="10" t="s">
        <v>2</v>
      </c>
      <c r="D4" s="10" t="s">
        <v>3</v>
      </c>
      <c r="E4" s="11" t="s">
        <v>24</v>
      </c>
      <c r="F4" s="11" t="s">
        <v>25</v>
      </c>
      <c r="G4" s="11" t="s">
        <v>26</v>
      </c>
      <c r="H4" s="11" t="s">
        <v>27</v>
      </c>
      <c r="I4" s="11" t="s">
        <v>34</v>
      </c>
      <c r="J4" s="11" t="s">
        <v>35</v>
      </c>
      <c r="K4" s="11" t="s">
        <v>36</v>
      </c>
      <c r="L4" s="11" t="s">
        <v>37</v>
      </c>
      <c r="M4" s="11" t="s">
        <v>38</v>
      </c>
      <c r="N4" s="11" t="s">
        <v>39</v>
      </c>
      <c r="O4" s="11" t="s">
        <v>40</v>
      </c>
      <c r="P4" s="11" t="s">
        <v>41</v>
      </c>
    </row>
    <row r="5" spans="1:16" ht="31.5" x14ac:dyDescent="0.25">
      <c r="A5" s="2" t="s">
        <v>5</v>
      </c>
      <c r="B5" s="12">
        <v>42</v>
      </c>
      <c r="C5" s="12" t="s">
        <v>15</v>
      </c>
      <c r="D5" s="12" t="s">
        <v>16</v>
      </c>
      <c r="E5" s="13">
        <f>SUM(F5:H5)</f>
        <v>15000</v>
      </c>
      <c r="F5" s="14">
        <v>5000</v>
      </c>
      <c r="G5" s="14">
        <v>5000</v>
      </c>
      <c r="H5" s="14">
        <v>5000</v>
      </c>
      <c r="I5" s="13">
        <f t="shared" ref="I5:I11" si="0">SUM(J5:L5)</f>
        <v>15000</v>
      </c>
      <c r="J5" s="14">
        <v>5000</v>
      </c>
      <c r="K5" s="14">
        <v>5000</v>
      </c>
      <c r="L5" s="14">
        <v>5000</v>
      </c>
      <c r="M5" s="13">
        <f t="shared" ref="M5:M11" si="1">SUM(N5:P5)</f>
        <v>15000</v>
      </c>
      <c r="N5" s="14">
        <v>5000</v>
      </c>
      <c r="O5" s="14">
        <v>5000</v>
      </c>
      <c r="P5" s="14">
        <v>5000</v>
      </c>
    </row>
    <row r="6" spans="1:16" x14ac:dyDescent="0.25">
      <c r="A6" s="2" t="s">
        <v>20</v>
      </c>
      <c r="B6" s="12" t="s">
        <v>28</v>
      </c>
      <c r="C6" s="12" t="s">
        <v>21</v>
      </c>
      <c r="D6" s="12" t="s">
        <v>4</v>
      </c>
      <c r="E6" s="13">
        <f>SUM(F6:H6)</f>
        <v>4200</v>
      </c>
      <c r="F6" s="14">
        <v>4200</v>
      </c>
      <c r="G6" s="14"/>
      <c r="H6" s="14"/>
      <c r="I6" s="13">
        <f t="shared" si="0"/>
        <v>15000</v>
      </c>
      <c r="J6" s="14">
        <v>15000</v>
      </c>
      <c r="K6" s="14"/>
      <c r="L6" s="14"/>
      <c r="M6" s="13">
        <f t="shared" si="1"/>
        <v>0</v>
      </c>
      <c r="N6" s="14"/>
      <c r="O6" s="14"/>
      <c r="P6" s="14"/>
    </row>
    <row r="7" spans="1:16" x14ac:dyDescent="0.25">
      <c r="A7" s="2" t="s">
        <v>96</v>
      </c>
      <c r="B7" s="12" t="s">
        <v>28</v>
      </c>
      <c r="C7" s="12" t="s">
        <v>97</v>
      </c>
      <c r="D7" s="12" t="s">
        <v>9</v>
      </c>
      <c r="E7" s="13"/>
      <c r="F7" s="14"/>
      <c r="G7" s="14"/>
      <c r="H7" s="14"/>
      <c r="I7" s="13">
        <f t="shared" si="0"/>
        <v>45870</v>
      </c>
      <c r="J7" s="14">
        <v>17690</v>
      </c>
      <c r="K7" s="14">
        <v>14090</v>
      </c>
      <c r="L7" s="14">
        <v>14090</v>
      </c>
      <c r="M7" s="13">
        <f t="shared" si="1"/>
        <v>42270</v>
      </c>
      <c r="N7" s="14">
        <v>14090</v>
      </c>
      <c r="O7" s="14">
        <v>14090</v>
      </c>
      <c r="P7" s="14">
        <v>14090</v>
      </c>
    </row>
    <row r="8" spans="1:16" ht="31.5" x14ac:dyDescent="0.25">
      <c r="A8" s="7" t="s">
        <v>7</v>
      </c>
      <c r="B8" s="12">
        <v>42</v>
      </c>
      <c r="C8" s="12">
        <v>99</v>
      </c>
      <c r="D8" s="12">
        <v>990</v>
      </c>
      <c r="E8" s="13">
        <f>SUM(F8:H8)</f>
        <v>34000</v>
      </c>
      <c r="F8" s="14">
        <v>14000</v>
      </c>
      <c r="G8" s="14">
        <v>10000</v>
      </c>
      <c r="H8" s="14">
        <v>10000</v>
      </c>
      <c r="I8" s="13">
        <f t="shared" si="0"/>
        <v>30000</v>
      </c>
      <c r="J8" s="14">
        <v>10000</v>
      </c>
      <c r="K8" s="14">
        <v>10000</v>
      </c>
      <c r="L8" s="14">
        <v>10000</v>
      </c>
      <c r="M8" s="13">
        <f t="shared" si="1"/>
        <v>30000</v>
      </c>
      <c r="N8" s="14">
        <v>10000</v>
      </c>
      <c r="O8" s="14">
        <v>10000</v>
      </c>
      <c r="P8" s="14">
        <v>10000</v>
      </c>
    </row>
    <row r="9" spans="1:16" ht="63" x14ac:dyDescent="0.25">
      <c r="A9" s="8" t="s">
        <v>33</v>
      </c>
      <c r="B9" s="12" t="s">
        <v>22</v>
      </c>
      <c r="C9" s="12" t="s">
        <v>23</v>
      </c>
      <c r="D9" s="12" t="s">
        <v>32</v>
      </c>
      <c r="E9" s="13">
        <f>SUM(F9:H9)</f>
        <v>905.5</v>
      </c>
      <c r="F9" s="14">
        <v>565</v>
      </c>
      <c r="G9" s="14">
        <v>340.5</v>
      </c>
      <c r="H9" s="14"/>
      <c r="I9" s="13">
        <f t="shared" si="0"/>
        <v>540</v>
      </c>
      <c r="J9" s="14">
        <v>400</v>
      </c>
      <c r="K9" s="14">
        <v>140</v>
      </c>
      <c r="L9" s="14"/>
      <c r="M9" s="13">
        <f t="shared" si="1"/>
        <v>300</v>
      </c>
      <c r="N9" s="14">
        <v>300</v>
      </c>
      <c r="O9" s="14"/>
      <c r="P9" s="14"/>
    </row>
    <row r="10" spans="1:16" x14ac:dyDescent="0.25">
      <c r="A10" s="8" t="s">
        <v>29</v>
      </c>
      <c r="B10" s="12" t="s">
        <v>30</v>
      </c>
      <c r="C10" s="12" t="s">
        <v>31</v>
      </c>
      <c r="D10" s="12" t="s">
        <v>19</v>
      </c>
      <c r="E10" s="13">
        <f>SUM(F10:H10)</f>
        <v>500000</v>
      </c>
      <c r="F10" s="14">
        <v>500000</v>
      </c>
      <c r="G10" s="14"/>
      <c r="H10" s="14"/>
      <c r="I10" s="13">
        <f t="shared" si="0"/>
        <v>0</v>
      </c>
      <c r="J10" s="14"/>
      <c r="K10" s="14"/>
      <c r="L10" s="14"/>
      <c r="M10" s="13">
        <f t="shared" si="1"/>
        <v>0</v>
      </c>
      <c r="N10" s="14"/>
      <c r="O10" s="14"/>
      <c r="P10" s="14"/>
    </row>
    <row r="11" spans="1:16" x14ac:dyDescent="0.25">
      <c r="A11" s="8"/>
      <c r="B11" s="12"/>
      <c r="C11" s="12"/>
      <c r="D11" s="12"/>
      <c r="E11" s="13"/>
      <c r="F11" s="14"/>
      <c r="G11" s="14"/>
      <c r="H11" s="14"/>
      <c r="I11" s="13">
        <f t="shared" si="0"/>
        <v>0</v>
      </c>
      <c r="J11" s="14"/>
      <c r="K11" s="14"/>
      <c r="L11" s="14"/>
      <c r="M11" s="13">
        <f t="shared" si="1"/>
        <v>0</v>
      </c>
      <c r="N11" s="14"/>
      <c r="O11" s="14"/>
      <c r="P11" s="14"/>
    </row>
    <row r="12" spans="1:16" x14ac:dyDescent="0.25">
      <c r="A12" s="19" t="s">
        <v>13</v>
      </c>
      <c r="B12" s="15"/>
      <c r="C12" s="15"/>
      <c r="D12" s="15"/>
      <c r="E12" s="16">
        <f>SUM(E5:E10)</f>
        <v>554105.5</v>
      </c>
      <c r="F12" s="16">
        <f>SUM(F5:F10)</f>
        <v>523765</v>
      </c>
      <c r="G12" s="16">
        <f>SUM(G5:G10)</f>
        <v>15340.5</v>
      </c>
      <c r="H12" s="16">
        <f>SUM(H5:H10)</f>
        <v>15000</v>
      </c>
      <c r="I12" s="16">
        <f t="shared" ref="I12:P12" si="2">SUM(I4:I11)</f>
        <v>106410</v>
      </c>
      <c r="J12" s="16">
        <f t="shared" si="2"/>
        <v>48090</v>
      </c>
      <c r="K12" s="16">
        <f t="shared" si="2"/>
        <v>29230</v>
      </c>
      <c r="L12" s="16">
        <f t="shared" si="2"/>
        <v>29090</v>
      </c>
      <c r="M12" s="16">
        <f t="shared" si="2"/>
        <v>87570</v>
      </c>
      <c r="N12" s="16">
        <f t="shared" si="2"/>
        <v>29390</v>
      </c>
      <c r="O12" s="16">
        <f t="shared" si="2"/>
        <v>29090</v>
      </c>
      <c r="P12" s="16">
        <f t="shared" si="2"/>
        <v>29090</v>
      </c>
    </row>
    <row r="13" spans="1:16" x14ac:dyDescent="0.25">
      <c r="A13" s="17"/>
      <c r="B13" s="12"/>
      <c r="C13" s="12"/>
      <c r="D13" s="12"/>
      <c r="E13" s="13"/>
      <c r="F13" s="14"/>
      <c r="G13" s="14"/>
      <c r="H13" s="14"/>
      <c r="I13" s="13"/>
      <c r="J13" s="14"/>
      <c r="K13" s="14"/>
      <c r="L13" s="14"/>
      <c r="M13" s="13"/>
      <c r="N13" s="14"/>
      <c r="O13" s="14"/>
      <c r="P13" s="14"/>
    </row>
    <row r="14" spans="1:16" x14ac:dyDescent="0.25">
      <c r="A14" s="19" t="s">
        <v>14</v>
      </c>
      <c r="B14" s="15"/>
      <c r="C14" s="15"/>
      <c r="D14" s="15"/>
      <c r="E14" s="16">
        <f t="shared" ref="E14:P14" si="3">+E12</f>
        <v>554105.5</v>
      </c>
      <c r="F14" s="16">
        <f t="shared" si="3"/>
        <v>523765</v>
      </c>
      <c r="G14" s="16">
        <f t="shared" si="3"/>
        <v>15340.5</v>
      </c>
      <c r="H14" s="16">
        <f t="shared" si="3"/>
        <v>15000</v>
      </c>
      <c r="I14" s="16">
        <f t="shared" si="3"/>
        <v>106410</v>
      </c>
      <c r="J14" s="16">
        <f t="shared" si="3"/>
        <v>48090</v>
      </c>
      <c r="K14" s="16">
        <f t="shared" si="3"/>
        <v>29230</v>
      </c>
      <c r="L14" s="16">
        <f t="shared" si="3"/>
        <v>29090</v>
      </c>
      <c r="M14" s="16">
        <f t="shared" si="3"/>
        <v>87570</v>
      </c>
      <c r="N14" s="16">
        <f t="shared" si="3"/>
        <v>29390</v>
      </c>
      <c r="O14" s="16">
        <f t="shared" si="3"/>
        <v>29090</v>
      </c>
      <c r="P14" s="16">
        <f t="shared" si="3"/>
        <v>29090</v>
      </c>
    </row>
    <row r="16" spans="1:16" x14ac:dyDescent="0.25">
      <c r="L16" s="37"/>
    </row>
  </sheetData>
  <mergeCells count="3">
    <mergeCell ref="G1:H1"/>
    <mergeCell ref="A3:H3"/>
    <mergeCell ref="A2:P2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УМУМИЙ товар (хизмат)лар кесими</vt:lpstr>
      <vt:lpstr>БЮДЖЕТ</vt:lpstr>
      <vt:lpstr>БЮДЖЕТ ТАШҚАРИ</vt:lpstr>
      <vt:lpstr>'УМУМИЙ товар (хизмат)лар кесими'!Заголовки_для_печати</vt:lpstr>
      <vt:lpstr>'УМУМИЙ товар (хизмат)лар кесими'!Область_печати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2015-06-05T18:19:34Z</dcterms:created>
  <dcterms:modified xsi:type="dcterms:W3CDTF">2022-07-05T13:00:05Z</dcterms:modified>
</cp:coreProperties>
</file>