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Хисоботлар\2022 йил 1 ярим йиллик\"/>
    </mc:Choice>
  </mc:AlternateContent>
  <bookViews>
    <workbookView xWindow="0" yWindow="0" windowWidth="28800" windowHeight="12030"/>
  </bookViews>
  <sheets>
    <sheet name="2-чорак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K25" i="1"/>
  <c r="L25" i="1" s="1"/>
  <c r="K24" i="1"/>
  <c r="L24" i="1" s="1"/>
  <c r="K23" i="1"/>
  <c r="L23" i="1" s="1"/>
  <c r="K22" i="1"/>
  <c r="K21" i="1"/>
  <c r="L22" i="1"/>
  <c r="L21" i="1"/>
  <c r="L20" i="1"/>
  <c r="K19" i="1"/>
  <c r="K18" i="1"/>
  <c r="K17" i="1"/>
  <c r="L16" i="1"/>
  <c r="K15" i="1"/>
  <c r="J13" i="1"/>
  <c r="K13" i="1"/>
  <c r="I13" i="1"/>
  <c r="K12" i="1"/>
  <c r="I12" i="1"/>
  <c r="K4" i="1"/>
  <c r="K11" i="1"/>
  <c r="K10" i="1"/>
  <c r="K9" i="1"/>
  <c r="K5" i="1"/>
  <c r="L13" i="1" l="1"/>
  <c r="L9" i="1"/>
  <c r="L19" i="1" l="1"/>
  <c r="L18" i="1"/>
  <c r="L17" i="1"/>
  <c r="L11" i="1"/>
  <c r="L12" i="1"/>
  <c r="L15" i="1"/>
  <c r="L10" i="1"/>
  <c r="L7" i="1"/>
  <c r="L14" i="1"/>
  <c r="L4" i="1"/>
  <c r="L5" i="1"/>
  <c r="L6" i="1"/>
  <c r="L30" i="1" l="1"/>
  <c r="L8" i="1"/>
  <c r="L31" i="1" s="1"/>
  <c r="G31" i="1"/>
  <c r="K31" i="1"/>
  <c r="J31" i="1"/>
  <c r="I31" i="1"/>
</calcChain>
</file>

<file path=xl/sharedStrings.xml><?xml version="1.0" encoding="utf-8"?>
<sst xmlns="http://schemas.openxmlformats.org/spreadsheetml/2006/main" count="124" uniqueCount="53">
  <si>
    <t>№</t>
  </si>
  <si>
    <t>Ф,И,О.</t>
  </si>
  <si>
    <t>Хизмат сафари гувохномаси №</t>
  </si>
  <si>
    <t>Хизмат сафари буйруғи номери ва санаси</t>
  </si>
  <si>
    <t>Хизмат сафари куни</t>
  </si>
  <si>
    <t>Кунлик харажат</t>
  </si>
  <si>
    <t>Жами</t>
  </si>
  <si>
    <t>Транспорт харажати</t>
  </si>
  <si>
    <t>Ётокхона харажати</t>
  </si>
  <si>
    <t>Хизмат сафари манзили</t>
  </si>
  <si>
    <t>Хизмат сафари мақсади</t>
  </si>
  <si>
    <t>Лавозими</t>
  </si>
  <si>
    <t>Садиков Ш.Ғ.</t>
  </si>
  <si>
    <t>Директор ўринбосари</t>
  </si>
  <si>
    <t>Сайёр қабул</t>
  </si>
  <si>
    <t>Бўлим бошлиғи</t>
  </si>
  <si>
    <t>Сурхондарё вилояти</t>
  </si>
  <si>
    <t>Юсупов У.М.</t>
  </si>
  <si>
    <t>Директор</t>
  </si>
  <si>
    <t>Алиев А.О.</t>
  </si>
  <si>
    <t>Матбуот котиби</t>
  </si>
  <si>
    <t>Фарғона вилояти</t>
  </si>
  <si>
    <t>Хоразм вилояти</t>
  </si>
  <si>
    <t>Мирзаев Л.Т.</t>
  </si>
  <si>
    <t>Бош мутахассис</t>
  </si>
  <si>
    <t>Юсупов Д.З.</t>
  </si>
  <si>
    <t>Жиззах вилояти</t>
  </si>
  <si>
    <t>№ 57ш 05,05,2022й</t>
  </si>
  <si>
    <t>№ 65ш 12,05,2022й</t>
  </si>
  <si>
    <t>Конференция</t>
  </si>
  <si>
    <t>Андижон вилояти</t>
  </si>
  <si>
    <t>Дадаева Д.С.</t>
  </si>
  <si>
    <t>Исаев Х.Н.</t>
  </si>
  <si>
    <t>№ 58ш 05,05,2022й</t>
  </si>
  <si>
    <t>Қорақалпоғистон Ремпубликаси</t>
  </si>
  <si>
    <t>№ 59ш 05,05,2022й</t>
  </si>
  <si>
    <t>Самарқанд вилояти</t>
  </si>
  <si>
    <t>Зиятдинов А.М.</t>
  </si>
  <si>
    <t>№ 69ш 20,05,2022й</t>
  </si>
  <si>
    <t>№ 70ш 24,05,2022й</t>
  </si>
  <si>
    <t>Ўрганиш</t>
  </si>
  <si>
    <t>№ 74ш 25,05,2022й</t>
  </si>
  <si>
    <t>Ёш архивчилар форуми 2022</t>
  </si>
  <si>
    <t>Навоий вилояти</t>
  </si>
  <si>
    <t>№ 74ш 25,05,2022й БЮДЖЕТ</t>
  </si>
  <si>
    <t>№ 74ш 25,05,2022й БЮДЖЕТДАН ТАШҚАРИ</t>
  </si>
  <si>
    <t>Турсунбаев Ш.М.</t>
  </si>
  <si>
    <t>Давлат тили бўйича директор маслаҳатчиси</t>
  </si>
  <si>
    <t>Турапов А.Ў</t>
  </si>
  <si>
    <t>Суюнов О.Х.</t>
  </si>
  <si>
    <t>Юнусходжаева С.Б.</t>
  </si>
  <si>
    <t>№ 79ш 13,06,2022й</t>
  </si>
  <si>
    <t>ХИЗМАТ САФАРИ ТЎҒРИСИДА 2-ЧОРАК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</si>
</sst>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100" workbookViewId="0">
      <pane xSplit="2" topLeftCell="C1" activePane="topRight" state="frozen"/>
      <selection pane="topRight" activeCell="B2" sqref="B2"/>
    </sheetView>
  </sheetViews>
  <sheetFormatPr defaultRowHeight="15" x14ac:dyDescent="0.2"/>
  <cols>
    <col min="1" max="1" width="5.42578125" style="3" customWidth="1"/>
    <col min="2" max="3" width="18.140625" style="3" customWidth="1"/>
    <col min="4" max="4" width="12.28515625" style="3" customWidth="1"/>
    <col min="5" max="5" width="15.28515625" style="3" customWidth="1"/>
    <col min="6" max="6" width="18.85546875" style="3" customWidth="1"/>
    <col min="7" max="7" width="10.28515625" style="3" customWidth="1"/>
    <col min="8" max="8" width="17" style="3" customWidth="1"/>
    <col min="9" max="9" width="15.140625" style="3" bestFit="1" customWidth="1"/>
    <col min="10" max="10" width="18.140625" style="3" bestFit="1" customWidth="1"/>
    <col min="11" max="11" width="14.85546875" style="3" bestFit="1" customWidth="1"/>
    <col min="12" max="12" width="15.85546875" style="3" bestFit="1" customWidth="1"/>
    <col min="13" max="16384" width="9.140625" style="3"/>
  </cols>
  <sheetData>
    <row r="1" spans="1:12" s="1" customFormat="1" ht="28.5" customHeight="1" x14ac:dyDescent="0.2">
      <c r="B1" s="10" t="s">
        <v>52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59.25" customHeight="1" x14ac:dyDescent="0.2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7</v>
      </c>
      <c r="L3" s="2" t="s">
        <v>6</v>
      </c>
    </row>
    <row r="4" spans="1:12" ht="30" x14ac:dyDescent="0.2">
      <c r="A4" s="4">
        <v>1</v>
      </c>
      <c r="B4" s="9" t="s">
        <v>17</v>
      </c>
      <c r="C4" s="4" t="s">
        <v>18</v>
      </c>
      <c r="D4" s="4">
        <v>18</v>
      </c>
      <c r="E4" s="4" t="s">
        <v>27</v>
      </c>
      <c r="F4" s="4" t="s">
        <v>14</v>
      </c>
      <c r="G4" s="8">
        <v>2</v>
      </c>
      <c r="H4" s="4" t="s">
        <v>22</v>
      </c>
      <c r="I4" s="7">
        <v>54000</v>
      </c>
      <c r="J4" s="7">
        <v>300000</v>
      </c>
      <c r="K4" s="7">
        <f>436863+436863</f>
        <v>873726</v>
      </c>
      <c r="L4" s="7">
        <f t="shared" ref="L4" si="0">+J4+I4+K4</f>
        <v>1227726</v>
      </c>
    </row>
    <row r="5" spans="1:12" ht="30" x14ac:dyDescent="0.2">
      <c r="A5" s="4">
        <v>2</v>
      </c>
      <c r="B5" s="9" t="s">
        <v>19</v>
      </c>
      <c r="C5" s="4" t="s">
        <v>20</v>
      </c>
      <c r="D5" s="4">
        <v>19</v>
      </c>
      <c r="E5" s="4" t="s">
        <v>27</v>
      </c>
      <c r="F5" s="4" t="s">
        <v>14</v>
      </c>
      <c r="G5" s="8">
        <v>2</v>
      </c>
      <c r="H5" s="4" t="s">
        <v>22</v>
      </c>
      <c r="I5" s="7">
        <v>54000</v>
      </c>
      <c r="J5" s="7">
        <v>300000</v>
      </c>
      <c r="K5" s="7">
        <f>436863+436863</f>
        <v>873726</v>
      </c>
      <c r="L5" s="7">
        <f>+J5+I5+K5</f>
        <v>1227726</v>
      </c>
    </row>
    <row r="6" spans="1:12" ht="30" x14ac:dyDescent="0.2">
      <c r="A6" s="4">
        <v>3</v>
      </c>
      <c r="B6" s="9" t="s">
        <v>32</v>
      </c>
      <c r="C6" s="4" t="s">
        <v>13</v>
      </c>
      <c r="D6" s="4">
        <v>20</v>
      </c>
      <c r="E6" s="4" t="s">
        <v>33</v>
      </c>
      <c r="F6" s="4" t="s">
        <v>14</v>
      </c>
      <c r="G6" s="8">
        <v>1</v>
      </c>
      <c r="H6" s="4" t="s">
        <v>34</v>
      </c>
      <c r="I6" s="7">
        <v>27000</v>
      </c>
      <c r="J6" s="7"/>
      <c r="K6" s="7">
        <v>897341</v>
      </c>
      <c r="L6" s="7">
        <f>+J6+I6+K6</f>
        <v>924341</v>
      </c>
    </row>
    <row r="7" spans="1:12" ht="30" x14ac:dyDescent="0.2">
      <c r="A7" s="4">
        <v>4</v>
      </c>
      <c r="B7" s="9" t="s">
        <v>12</v>
      </c>
      <c r="C7" s="4" t="s">
        <v>13</v>
      </c>
      <c r="D7" s="4">
        <v>13</v>
      </c>
      <c r="E7" s="4" t="s">
        <v>35</v>
      </c>
      <c r="F7" s="4" t="s">
        <v>14</v>
      </c>
      <c r="G7" s="8">
        <v>1</v>
      </c>
      <c r="H7" s="4" t="s">
        <v>36</v>
      </c>
      <c r="I7" s="7">
        <v>27000</v>
      </c>
      <c r="J7" s="7"/>
      <c r="K7" s="7">
        <v>200000</v>
      </c>
      <c r="L7" s="7">
        <f>+J7+I7+K7</f>
        <v>227000</v>
      </c>
    </row>
    <row r="8" spans="1:12" ht="30" x14ac:dyDescent="0.2">
      <c r="A8" s="4">
        <v>5</v>
      </c>
      <c r="B8" s="9" t="s">
        <v>32</v>
      </c>
      <c r="C8" s="4" t="s">
        <v>13</v>
      </c>
      <c r="D8" s="4">
        <v>22</v>
      </c>
      <c r="E8" s="4" t="s">
        <v>33</v>
      </c>
      <c r="F8" s="4" t="s">
        <v>14</v>
      </c>
      <c r="G8" s="8">
        <v>1</v>
      </c>
      <c r="H8" s="4" t="s">
        <v>21</v>
      </c>
      <c r="I8" s="7">
        <v>27000</v>
      </c>
      <c r="J8" s="7"/>
      <c r="K8" s="7">
        <v>188913</v>
      </c>
      <c r="L8" s="7">
        <f t="shared" ref="L8:L30" si="1">+J8+I8+K8</f>
        <v>215913</v>
      </c>
    </row>
    <row r="9" spans="1:12" ht="30" x14ac:dyDescent="0.2">
      <c r="A9" s="4">
        <v>6</v>
      </c>
      <c r="B9" s="9" t="s">
        <v>19</v>
      </c>
      <c r="C9" s="4" t="s">
        <v>20</v>
      </c>
      <c r="D9" s="4">
        <v>23</v>
      </c>
      <c r="E9" s="4" t="s">
        <v>28</v>
      </c>
      <c r="F9" s="4" t="s">
        <v>29</v>
      </c>
      <c r="G9" s="8">
        <v>3</v>
      </c>
      <c r="H9" s="4" t="s">
        <v>30</v>
      </c>
      <c r="I9" s="7">
        <v>81000</v>
      </c>
      <c r="J9" s="7">
        <v>900000</v>
      </c>
      <c r="K9" s="7">
        <f>123150+130570</f>
        <v>253720</v>
      </c>
      <c r="L9" s="7">
        <f t="shared" si="1"/>
        <v>1234720</v>
      </c>
    </row>
    <row r="10" spans="1:12" ht="30" x14ac:dyDescent="0.2">
      <c r="A10" s="4">
        <v>7</v>
      </c>
      <c r="B10" s="9" t="s">
        <v>31</v>
      </c>
      <c r="C10" s="4" t="s">
        <v>15</v>
      </c>
      <c r="D10" s="4">
        <v>24</v>
      </c>
      <c r="E10" s="4" t="s">
        <v>28</v>
      </c>
      <c r="F10" s="4" t="s">
        <v>29</v>
      </c>
      <c r="G10" s="8">
        <v>3</v>
      </c>
      <c r="H10" s="4" t="s">
        <v>30</v>
      </c>
      <c r="I10" s="7">
        <v>81000</v>
      </c>
      <c r="J10" s="7">
        <v>1050000</v>
      </c>
      <c r="K10" s="7">
        <f>123150+94180</f>
        <v>217330</v>
      </c>
      <c r="L10" s="7">
        <f>+J10+I10+K10</f>
        <v>1348330</v>
      </c>
    </row>
    <row r="11" spans="1:12" ht="30" x14ac:dyDescent="0.2">
      <c r="A11" s="4">
        <v>8</v>
      </c>
      <c r="B11" s="9" t="s">
        <v>37</v>
      </c>
      <c r="C11" s="4" t="s">
        <v>15</v>
      </c>
      <c r="D11" s="4">
        <v>25</v>
      </c>
      <c r="E11" s="4" t="s">
        <v>28</v>
      </c>
      <c r="F11" s="4" t="s">
        <v>29</v>
      </c>
      <c r="G11" s="8">
        <v>3</v>
      </c>
      <c r="H11" s="4" t="s">
        <v>30</v>
      </c>
      <c r="I11" s="7">
        <v>81000</v>
      </c>
      <c r="J11" s="7">
        <v>1200000</v>
      </c>
      <c r="K11" s="7">
        <f>123150+130570</f>
        <v>253720</v>
      </c>
      <c r="L11" s="7">
        <f t="shared" ref="L11" si="2">+J11+I11+K11</f>
        <v>1534720</v>
      </c>
    </row>
    <row r="12" spans="1:12" ht="30" x14ac:dyDescent="0.2">
      <c r="A12" s="4">
        <v>9</v>
      </c>
      <c r="B12" s="9" t="s">
        <v>17</v>
      </c>
      <c r="C12" s="4" t="s">
        <v>18</v>
      </c>
      <c r="D12" s="4">
        <v>26</v>
      </c>
      <c r="E12" s="4" t="s">
        <v>38</v>
      </c>
      <c r="F12" s="4" t="s">
        <v>14</v>
      </c>
      <c r="G12" s="8">
        <v>2</v>
      </c>
      <c r="H12" s="4" t="s">
        <v>16</v>
      </c>
      <c r="I12" s="7">
        <f>27000+60000</f>
        <v>87000</v>
      </c>
      <c r="J12" s="7">
        <v>900000</v>
      </c>
      <c r="K12" s="7">
        <f>317272+293770</f>
        <v>611042</v>
      </c>
      <c r="L12" s="7">
        <f t="shared" ref="L12:L13" si="3">+J12+I12+K12</f>
        <v>1598042</v>
      </c>
    </row>
    <row r="13" spans="1:12" ht="30" x14ac:dyDescent="0.2">
      <c r="A13" s="4">
        <v>10</v>
      </c>
      <c r="B13" s="9" t="s">
        <v>19</v>
      </c>
      <c r="C13" s="4" t="s">
        <v>20</v>
      </c>
      <c r="D13" s="4">
        <v>27</v>
      </c>
      <c r="E13" s="4" t="s">
        <v>38</v>
      </c>
      <c r="F13" s="4" t="s">
        <v>14</v>
      </c>
      <c r="G13" s="8">
        <v>2</v>
      </c>
      <c r="H13" s="4" t="s">
        <v>16</v>
      </c>
      <c r="I13" s="7">
        <f>27000+60000</f>
        <v>87000</v>
      </c>
      <c r="J13" s="7">
        <f>285000+450000</f>
        <v>735000</v>
      </c>
      <c r="K13" s="7">
        <f>317272+293770</f>
        <v>611042</v>
      </c>
      <c r="L13" s="7">
        <f t="shared" si="3"/>
        <v>1433042</v>
      </c>
    </row>
    <row r="14" spans="1:12" ht="30" x14ac:dyDescent="0.2">
      <c r="A14" s="4">
        <v>11</v>
      </c>
      <c r="B14" s="9" t="s">
        <v>23</v>
      </c>
      <c r="C14" s="4" t="s">
        <v>24</v>
      </c>
      <c r="D14" s="4">
        <v>28</v>
      </c>
      <c r="E14" s="4" t="s">
        <v>39</v>
      </c>
      <c r="F14" s="4" t="s">
        <v>40</v>
      </c>
      <c r="G14" s="8">
        <v>5</v>
      </c>
      <c r="H14" s="4" t="s">
        <v>26</v>
      </c>
      <c r="I14" s="7">
        <v>135000</v>
      </c>
      <c r="J14" s="7"/>
      <c r="K14" s="7"/>
      <c r="L14" s="7">
        <f t="shared" ref="L14" si="4">+J14+I14+K14</f>
        <v>135000</v>
      </c>
    </row>
    <row r="15" spans="1:12" ht="45" x14ac:dyDescent="0.2">
      <c r="A15" s="11">
        <v>12</v>
      </c>
      <c r="B15" s="11" t="s">
        <v>17</v>
      </c>
      <c r="C15" s="11" t="s">
        <v>18</v>
      </c>
      <c r="D15" s="11">
        <v>29</v>
      </c>
      <c r="E15" s="4" t="s">
        <v>44</v>
      </c>
      <c r="F15" s="11" t="s">
        <v>42</v>
      </c>
      <c r="G15" s="13">
        <v>4</v>
      </c>
      <c r="H15" s="11" t="s">
        <v>43</v>
      </c>
      <c r="I15" s="7">
        <v>120000</v>
      </c>
      <c r="J15" s="7">
        <v>2100000</v>
      </c>
      <c r="K15" s="7">
        <f>200000+277000</f>
        <v>477000</v>
      </c>
      <c r="L15" s="7">
        <f>+J15+I15+K15</f>
        <v>2697000</v>
      </c>
    </row>
    <row r="16" spans="1:12" ht="60" x14ac:dyDescent="0.2">
      <c r="A16" s="12"/>
      <c r="B16" s="12"/>
      <c r="C16" s="12"/>
      <c r="D16" s="12"/>
      <c r="E16" s="4" t="s">
        <v>45</v>
      </c>
      <c r="F16" s="12"/>
      <c r="G16" s="14"/>
      <c r="H16" s="12"/>
      <c r="I16" s="7"/>
      <c r="J16" s="7">
        <v>900000</v>
      </c>
      <c r="K16" s="7"/>
      <c r="L16" s="7">
        <f>+J16+I16+K16</f>
        <v>900000</v>
      </c>
    </row>
    <row r="17" spans="1:12" ht="30" x14ac:dyDescent="0.2">
      <c r="A17" s="4">
        <v>13</v>
      </c>
      <c r="B17" s="9" t="s">
        <v>19</v>
      </c>
      <c r="C17" s="4" t="s">
        <v>20</v>
      </c>
      <c r="D17" s="4">
        <v>30</v>
      </c>
      <c r="E17" s="4" t="s">
        <v>41</v>
      </c>
      <c r="F17" s="4" t="s">
        <v>42</v>
      </c>
      <c r="G17" s="8">
        <v>4</v>
      </c>
      <c r="H17" s="4" t="s">
        <v>43</v>
      </c>
      <c r="I17" s="7">
        <v>120000</v>
      </c>
      <c r="J17" s="7">
        <v>630000</v>
      </c>
      <c r="K17" s="7">
        <f>141000+141000</f>
        <v>282000</v>
      </c>
      <c r="L17" s="7">
        <f>+J17+I17+K17</f>
        <v>1032000</v>
      </c>
    </row>
    <row r="18" spans="1:12" ht="30" x14ac:dyDescent="0.2">
      <c r="A18" s="4">
        <v>14</v>
      </c>
      <c r="B18" s="9" t="s">
        <v>12</v>
      </c>
      <c r="C18" s="4" t="s">
        <v>13</v>
      </c>
      <c r="D18" s="4">
        <v>31</v>
      </c>
      <c r="E18" s="4" t="s">
        <v>41</v>
      </c>
      <c r="F18" s="4" t="s">
        <v>42</v>
      </c>
      <c r="G18" s="8">
        <v>4</v>
      </c>
      <c r="H18" s="4" t="s">
        <v>43</v>
      </c>
      <c r="I18" s="7">
        <v>120000</v>
      </c>
      <c r="J18" s="7">
        <v>1500000</v>
      </c>
      <c r="K18" s="7">
        <f>200000+141000</f>
        <v>341000</v>
      </c>
      <c r="L18" s="7">
        <f t="shared" ref="L18" si="5">+J18+I18+K18</f>
        <v>1961000</v>
      </c>
    </row>
    <row r="19" spans="1:12" ht="45" x14ac:dyDescent="0.2">
      <c r="A19" s="4">
        <v>15</v>
      </c>
      <c r="B19" s="9" t="s">
        <v>46</v>
      </c>
      <c r="C19" s="4" t="s">
        <v>47</v>
      </c>
      <c r="D19" s="4">
        <v>32</v>
      </c>
      <c r="E19" s="4" t="s">
        <v>41</v>
      </c>
      <c r="F19" s="4" t="s">
        <v>42</v>
      </c>
      <c r="G19" s="8">
        <v>4</v>
      </c>
      <c r="H19" s="4" t="s">
        <v>43</v>
      </c>
      <c r="I19" s="7">
        <v>120000</v>
      </c>
      <c r="J19" s="7">
        <v>630000</v>
      </c>
      <c r="K19" s="7">
        <f>141000+146000</f>
        <v>287000</v>
      </c>
      <c r="L19" s="7">
        <f t="shared" ref="L19" si="6">+J19+I19+K19</f>
        <v>1037000</v>
      </c>
    </row>
    <row r="20" spans="1:12" ht="30" x14ac:dyDescent="0.2">
      <c r="A20" s="4">
        <v>16</v>
      </c>
      <c r="B20" s="9" t="s">
        <v>48</v>
      </c>
      <c r="C20" s="4" t="s">
        <v>15</v>
      </c>
      <c r="D20" s="4">
        <v>33</v>
      </c>
      <c r="E20" s="4" t="s">
        <v>41</v>
      </c>
      <c r="F20" s="4" t="s">
        <v>42</v>
      </c>
      <c r="G20" s="8">
        <v>4</v>
      </c>
      <c r="H20" s="4" t="s">
        <v>43</v>
      </c>
      <c r="I20" s="7">
        <v>120000</v>
      </c>
      <c r="J20" s="7"/>
      <c r="K20" s="7">
        <v>224640</v>
      </c>
      <c r="L20" s="7">
        <f t="shared" ref="L20:L26" si="7">+J20+I20+K20</f>
        <v>344640</v>
      </c>
    </row>
    <row r="21" spans="1:12" ht="30" x14ac:dyDescent="0.2">
      <c r="A21" s="4">
        <v>17</v>
      </c>
      <c r="B21" s="9" t="s">
        <v>25</v>
      </c>
      <c r="C21" s="4" t="s">
        <v>24</v>
      </c>
      <c r="D21" s="4">
        <v>34</v>
      </c>
      <c r="E21" s="4" t="s">
        <v>41</v>
      </c>
      <c r="F21" s="4" t="s">
        <v>42</v>
      </c>
      <c r="G21" s="8">
        <v>4</v>
      </c>
      <c r="H21" s="4" t="s">
        <v>43</v>
      </c>
      <c r="I21" s="7">
        <v>120000</v>
      </c>
      <c r="J21" s="7">
        <v>630000</v>
      </c>
      <c r="K21" s="7">
        <f>141000+141000</f>
        <v>282000</v>
      </c>
      <c r="L21" s="7">
        <f t="shared" si="7"/>
        <v>1032000</v>
      </c>
    </row>
    <row r="22" spans="1:12" ht="30" x14ac:dyDescent="0.2">
      <c r="A22" s="4">
        <v>18</v>
      </c>
      <c r="B22" s="9" t="s">
        <v>49</v>
      </c>
      <c r="C22" s="4" t="s">
        <v>15</v>
      </c>
      <c r="D22" s="4">
        <v>35</v>
      </c>
      <c r="E22" s="4" t="s">
        <v>41</v>
      </c>
      <c r="F22" s="4" t="s">
        <v>42</v>
      </c>
      <c r="G22" s="8">
        <v>4</v>
      </c>
      <c r="H22" s="4" t="s">
        <v>43</v>
      </c>
      <c r="I22" s="7">
        <v>120000</v>
      </c>
      <c r="J22" s="7">
        <v>630000</v>
      </c>
      <c r="K22" s="7">
        <f>141000+141000</f>
        <v>282000</v>
      </c>
      <c r="L22" s="7">
        <f t="shared" si="7"/>
        <v>1032000</v>
      </c>
    </row>
    <row r="23" spans="1:12" ht="30" x14ac:dyDescent="0.2">
      <c r="A23" s="4">
        <v>19</v>
      </c>
      <c r="B23" s="9" t="s">
        <v>31</v>
      </c>
      <c r="C23" s="4" t="s">
        <v>15</v>
      </c>
      <c r="D23" s="4">
        <v>36</v>
      </c>
      <c r="E23" s="4" t="s">
        <v>41</v>
      </c>
      <c r="F23" s="4" t="s">
        <v>42</v>
      </c>
      <c r="G23" s="8">
        <v>4</v>
      </c>
      <c r="H23" s="4" t="s">
        <v>43</v>
      </c>
      <c r="I23" s="7">
        <v>120000</v>
      </c>
      <c r="J23" s="7">
        <v>630000</v>
      </c>
      <c r="K23" s="7">
        <f>141000+141000</f>
        <v>282000</v>
      </c>
      <c r="L23" s="7">
        <f t="shared" si="7"/>
        <v>1032000</v>
      </c>
    </row>
    <row r="24" spans="1:12" ht="30" x14ac:dyDescent="0.2">
      <c r="A24" s="4">
        <v>20</v>
      </c>
      <c r="B24" s="9" t="s">
        <v>50</v>
      </c>
      <c r="C24" s="4" t="s">
        <v>24</v>
      </c>
      <c r="D24" s="4">
        <v>37</v>
      </c>
      <c r="E24" s="4" t="s">
        <v>41</v>
      </c>
      <c r="F24" s="4" t="s">
        <v>42</v>
      </c>
      <c r="G24" s="8">
        <v>4</v>
      </c>
      <c r="H24" s="4" t="s">
        <v>43</v>
      </c>
      <c r="I24" s="7">
        <v>120000</v>
      </c>
      <c r="J24" s="7">
        <v>630000</v>
      </c>
      <c r="K24" s="7">
        <f>141000+141000</f>
        <v>282000</v>
      </c>
      <c r="L24" s="7">
        <f t="shared" si="7"/>
        <v>1032000</v>
      </c>
    </row>
    <row r="25" spans="1:12" ht="45" x14ac:dyDescent="0.2">
      <c r="A25" s="4">
        <v>21</v>
      </c>
      <c r="B25" s="9" t="s">
        <v>46</v>
      </c>
      <c r="C25" s="4" t="s">
        <v>47</v>
      </c>
      <c r="D25" s="4">
        <v>39</v>
      </c>
      <c r="E25" s="4" t="s">
        <v>51</v>
      </c>
      <c r="F25" s="4" t="s">
        <v>40</v>
      </c>
      <c r="G25" s="8">
        <v>2</v>
      </c>
      <c r="H25" s="4" t="s">
        <v>21</v>
      </c>
      <c r="I25" s="7">
        <v>60000</v>
      </c>
      <c r="J25" s="7">
        <v>300000</v>
      </c>
      <c r="K25" s="7">
        <f>79420+94420</f>
        <v>173840</v>
      </c>
      <c r="L25" s="7">
        <f t="shared" si="7"/>
        <v>533840</v>
      </c>
    </row>
    <row r="26" spans="1:12" ht="30" x14ac:dyDescent="0.2">
      <c r="A26" s="4">
        <v>22</v>
      </c>
      <c r="B26" s="9" t="s">
        <v>23</v>
      </c>
      <c r="C26" s="4" t="s">
        <v>24</v>
      </c>
      <c r="D26" s="4">
        <v>40</v>
      </c>
      <c r="E26" s="4" t="s">
        <v>51</v>
      </c>
      <c r="F26" s="4" t="s">
        <v>40</v>
      </c>
      <c r="G26" s="8">
        <v>3</v>
      </c>
      <c r="H26" s="4" t="s">
        <v>36</v>
      </c>
      <c r="I26" s="7">
        <v>90000</v>
      </c>
      <c r="J26" s="7">
        <v>793500</v>
      </c>
      <c r="K26" s="7">
        <v>147840</v>
      </c>
      <c r="L26" s="7">
        <f t="shared" si="7"/>
        <v>1031340</v>
      </c>
    </row>
    <row r="27" spans="1:12" x14ac:dyDescent="0.2">
      <c r="A27" s="4"/>
      <c r="B27" s="9"/>
      <c r="C27" s="4"/>
      <c r="D27" s="4"/>
      <c r="E27" s="4"/>
      <c r="F27" s="4"/>
      <c r="G27" s="8"/>
      <c r="H27" s="4"/>
      <c r="I27" s="7"/>
      <c r="J27" s="7"/>
      <c r="K27" s="7"/>
      <c r="L27" s="7">
        <f t="shared" si="1"/>
        <v>0</v>
      </c>
    </row>
    <row r="28" spans="1:12" x14ac:dyDescent="0.2">
      <c r="A28" s="4"/>
      <c r="B28" s="9"/>
      <c r="C28" s="4"/>
      <c r="D28" s="4"/>
      <c r="E28" s="4"/>
      <c r="F28" s="4"/>
      <c r="G28" s="8"/>
      <c r="H28" s="4"/>
      <c r="I28" s="7"/>
      <c r="J28" s="7"/>
      <c r="K28" s="7"/>
      <c r="L28" s="7">
        <f t="shared" si="1"/>
        <v>0</v>
      </c>
    </row>
    <row r="29" spans="1:12" x14ac:dyDescent="0.2">
      <c r="A29" s="4"/>
      <c r="B29" s="9"/>
      <c r="C29" s="4"/>
      <c r="D29" s="4"/>
      <c r="E29" s="4"/>
      <c r="F29" s="4"/>
      <c r="G29" s="8"/>
      <c r="H29" s="4"/>
      <c r="I29" s="7"/>
      <c r="J29" s="7"/>
      <c r="K29" s="7"/>
      <c r="L29" s="7">
        <f t="shared" si="1"/>
        <v>0</v>
      </c>
    </row>
    <row r="30" spans="1:12" x14ac:dyDescent="0.2">
      <c r="A30" s="4"/>
      <c r="B30" s="9"/>
      <c r="C30" s="4"/>
      <c r="D30" s="4"/>
      <c r="E30" s="4"/>
      <c r="F30" s="4"/>
      <c r="G30" s="8"/>
      <c r="H30" s="4"/>
      <c r="I30" s="7"/>
      <c r="J30" s="7"/>
      <c r="K30" s="7"/>
      <c r="L30" s="7">
        <f t="shared" si="1"/>
        <v>0</v>
      </c>
    </row>
    <row r="31" spans="1:12" ht="30" customHeight="1" x14ac:dyDescent="0.2">
      <c r="A31" s="4"/>
      <c r="B31" s="9"/>
      <c r="C31" s="4"/>
      <c r="D31" s="4"/>
      <c r="E31" s="4"/>
      <c r="F31" s="6"/>
      <c r="G31" s="8">
        <f>SUM(G4:G30)</f>
        <v>66</v>
      </c>
      <c r="H31" s="5"/>
      <c r="I31" s="7">
        <f>SUM(I4:I30)</f>
        <v>1971000</v>
      </c>
      <c r="J31" s="7">
        <f>SUM(J4:J30)</f>
        <v>14758500</v>
      </c>
      <c r="K31" s="7">
        <f>SUM(K4:K30)</f>
        <v>8041880</v>
      </c>
      <c r="L31" s="7">
        <f>SUM(L4:L30)</f>
        <v>24771380</v>
      </c>
    </row>
  </sheetData>
  <mergeCells count="8">
    <mergeCell ref="B1:L1"/>
    <mergeCell ref="A15:A16"/>
    <mergeCell ref="B15:B16"/>
    <mergeCell ref="C15:C16"/>
    <mergeCell ref="D15:D16"/>
    <mergeCell ref="F15:F16"/>
    <mergeCell ref="H15:H16"/>
    <mergeCell ref="G15:G16"/>
  </mergeCells>
  <pageMargins left="0.43307086614173229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2-чорак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</dc:creator>
  <cp:lastModifiedBy>Пользователь Windows</cp:lastModifiedBy>
  <cp:lastPrinted>2021-06-30T11:16:39Z</cp:lastPrinted>
  <dcterms:created xsi:type="dcterms:W3CDTF">2021-06-30T09:59:14Z</dcterms:created>
  <dcterms:modified xsi:type="dcterms:W3CDTF">2022-07-05T13:26:18Z</dcterms:modified>
</cp:coreProperties>
</file>